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carmelinaherrera/Downloads/"/>
    </mc:Choice>
  </mc:AlternateContent>
  <xr:revisionPtr revIDLastSave="0" documentId="8_{E6FBC80F-78F8-784D-8216-BE9DA8EE64B6}" xr6:coauthVersionLast="46" xr6:coauthVersionMax="46" xr10:uidLastSave="{00000000-0000-0000-0000-000000000000}"/>
  <bookViews>
    <workbookView xWindow="40" yWindow="460" windowWidth="28800" windowHeight="1642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" i="1" l="1"/>
  <c r="A68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<sst xmlns="http://schemas.openxmlformats.org/spreadsheetml/2006/main" count="281" uniqueCount="199">
  <si>
    <t>TITLE</t>
  </si>
  <si>
    <t>AUTHOR(S)</t>
  </si>
  <si>
    <t>JOURNAL</t>
  </si>
  <si>
    <t>IE Friendly Journals (Impact Factors &gt;= 1)</t>
  </si>
  <si>
    <t>Abbreviation</t>
  </si>
  <si>
    <t>2020 Article Count</t>
  </si>
  <si>
    <t>Joshua K. Ault &amp; Andrew Spicer</t>
  </si>
  <si>
    <t>APJM</t>
  </si>
  <si>
    <t>Academy of Management Journal</t>
  </si>
  <si>
    <t>AMJ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</si>
  <si>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International networking and knowledge acquisition of Chinese SMEs: the role of global mind-set and international entrepreneurial orientation</t>
    </r>
    <r>
      <rPr>
        <sz val="12"/>
        <color rgb="FF000000"/>
        <rFont val="Times New Roman"/>
      </rPr>
      <t>"</t>
    </r>
  </si>
  <si>
    <t>Zhibin Lin, Xuebing Cao &amp; Ed Cottam</t>
  </si>
  <si>
    <t>ERD</t>
  </si>
  <si>
    <t>Academy of Management Review</t>
  </si>
  <si>
    <t>AMR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</si>
  <si>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Measuring Entrepreneurship: Do Established Metrics Capture Schumpeterian Entrepreneurship?</t>
    </r>
    <r>
      <rPr>
        <sz val="12"/>
        <color rgb="FF000000"/>
        <rFont val="Times New Roman"/>
      </rPr>
      <t>"</t>
    </r>
  </si>
  <si>
    <t>Magnus Henrekson, Tino Sanandaji</t>
  </si>
  <si>
    <t>ETP</t>
  </si>
  <si>
    <t>Asia Pacific Journal of Management</t>
  </si>
  <si>
    <t>Flávio Morais, João J. Ferreira</t>
  </si>
  <si>
    <t>EMJ</t>
  </si>
  <si>
    <t>Entrepreneurship &amp; Regional Development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</si>
  <si>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SCOPE framework for SMEs: A new theoretical lens for success and internationalization</t>
    </r>
    <r>
      <rPr>
        <sz val="12"/>
        <color rgb="FF000000"/>
        <rFont val="Times New Roman"/>
      </rPr>
      <t>"</t>
    </r>
  </si>
  <si>
    <t>Justin Paul</t>
  </si>
  <si>
    <t>Entrepreneurship Theory &amp; Practice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</si>
  <si>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Counteracting globalization's skeptics: How diasporas influence the internationalization preferences of minority entrepreneurs' firms: Entrepreneurs' firms</t>
    </r>
    <r>
      <rPr>
        <sz val="12"/>
        <color rgb="FF000000"/>
        <rFont val="Times New Roman"/>
      </rPr>
      <t>"</t>
    </r>
  </si>
  <si>
    <t>Todd M. Inouye, Amol M. Joshi, Iman Hemmatian, Jeffrey A. Robinson</t>
  </si>
  <si>
    <t>GSJ</t>
  </si>
  <si>
    <t>European Journal of Marketing</t>
  </si>
  <si>
    <t>EJM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</si>
  <si>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Born globals from emerging economies: Reconciling early exporting with theories of internationalization</t>
    </r>
    <r>
      <rPr>
        <sz val="12"/>
        <color rgb="FF000000"/>
        <rFont val="Times New Roman"/>
      </rPr>
      <t>"</t>
    </r>
  </si>
  <si>
    <r>
      <rPr>
        <sz val="12"/>
        <color rgb="FF000000"/>
        <rFont val="Times New Roman"/>
      </rPr>
      <t>Marleen McCormick</t>
    </r>
    <r>
      <rPr>
        <sz val="12"/>
        <color rgb="FF000000"/>
        <rFont val="Times New Roman"/>
      </rPr>
      <t xml:space="preserve">, </t>
    </r>
    <r>
      <rPr>
        <sz val="12"/>
        <color rgb="FF000000"/>
        <rFont val="Times New Roman"/>
      </rPr>
      <t>Deepak Somaya</t>
    </r>
  </si>
  <si>
    <t>European Management Journal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</si>
  <si>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Social capital development through the stages of internationalization: Relations between British and Indian SMEs</t>
    </r>
    <r>
      <rPr>
        <sz val="12"/>
        <color rgb="FF000000"/>
        <rFont val="Times New Roman"/>
      </rPr>
      <t>"</t>
    </r>
  </si>
  <si>
    <r>
      <rPr>
        <sz val="12"/>
        <color rgb="FF000000"/>
        <rFont val="Times New Roman"/>
      </rPr>
      <t>Pushyarag Puthusserry</t>
    </r>
    <r>
      <rPr>
        <sz val="12"/>
        <color rgb="FF000000"/>
        <rFont val="Times New Roman"/>
      </rPr>
      <t xml:space="preserve">, </t>
    </r>
    <r>
      <rPr>
        <sz val="12"/>
        <color rgb="FF000000"/>
        <rFont val="Times New Roman"/>
      </rPr>
      <t>John Child</t>
    </r>
    <r>
      <rPr>
        <sz val="12"/>
        <color rgb="FF000000"/>
        <rFont val="Times New Roman"/>
      </rPr>
      <t xml:space="preserve">, </t>
    </r>
    <r>
      <rPr>
        <sz val="12"/>
        <color rgb="FF000000"/>
        <rFont val="Times New Roman"/>
      </rPr>
      <t>Zaheer Khan</t>
    </r>
  </si>
  <si>
    <t>Global Strategy Journal</t>
  </si>
  <si>
    <r>
      <rPr>
        <sz val="12"/>
        <color rgb="FF000000"/>
        <rFont val="Times New Roman"/>
      </rPr>
      <t>"Context in international business: Entrepreneurial internationalization from a distant small open economy</t>
    </r>
    <r>
      <rPr>
        <sz val="12"/>
        <color rgb="FF000000"/>
        <rFont val="Times New Roman"/>
      </rPr>
      <t>"</t>
    </r>
  </si>
  <si>
    <t>Eldrede T. Kahiya</t>
  </si>
  <si>
    <t>IBR</t>
  </si>
  <si>
    <t>Group &amp; Organization Management</t>
  </si>
  <si>
    <t>GOM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</si>
  <si>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Foreign market entries, exits and re-entries: The role of knowledge, network relationships and decision-making logic</t>
    </r>
    <r>
      <rPr>
        <sz val="12"/>
        <color rgb="FF000000"/>
        <rFont val="Times New Roman"/>
      </rPr>
      <t>"</t>
    </r>
  </si>
  <si>
    <t>Tiia Vissak, Barbara Francioni, Susan Freeman</t>
  </si>
  <si>
    <t>Industrial Marketing Management</t>
  </si>
  <si>
    <t>IMM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</si>
  <si>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International new venture performance: Role of international entrepreneurial culture, ambidextrous innovation, and dynamic marketing capabilities</t>
    </r>
    <r>
      <rPr>
        <sz val="12"/>
        <color rgb="FF000000"/>
        <rFont val="Times New Roman"/>
      </rPr>
      <t>"</t>
    </r>
  </si>
  <si>
    <t>Dominic Buccieri, Raj G. Javalgi, Erin Cavusgil</t>
  </si>
  <si>
    <t>International Business Review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</si>
  <si>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Entrepreneurial leadership and MNE subsidiary performance: The moderating role of subsidiary context</t>
    </r>
    <r>
      <rPr>
        <sz val="12"/>
        <color rgb="FF000000"/>
        <rFont val="Times New Roman"/>
      </rPr>
      <t>"</t>
    </r>
  </si>
  <si>
    <t>Almasa Sarabi, Fabian J. Froese, Daniel H.M. Chng, Klaus E. Meyer</t>
  </si>
  <si>
    <t>International Entrepreneurship and Management Journal</t>
  </si>
  <si>
    <t>IEMJ</t>
  </si>
  <si>
    <r>
      <rPr>
        <sz val="12"/>
        <color rgb="FF000000"/>
        <rFont val="Times New Roman"/>
      </rPr>
      <t>"Internationalisation and risk: Literature review, integrative framework and research agenda</t>
    </r>
    <r>
      <rPr>
        <sz val="12"/>
        <color rgb="FF000000"/>
        <rFont val="Times New Roman"/>
      </rPr>
      <t>"</t>
    </r>
  </si>
  <si>
    <t>Jonas Eduardsen, Svetla Marinova</t>
  </si>
  <si>
    <t xml:space="preserve">International Journal of Entrepreneurial Behavior &amp; Research
</t>
  </si>
  <si>
    <t>IJEBR</t>
  </si>
  <si>
    <r>
      <rPr>
        <sz val="12"/>
        <color rgb="FF000000"/>
        <rFont val="Times New Roman"/>
      </rPr>
      <t>"The determinants and performance of early internationalizing firms: A literature review and research agenda</t>
    </r>
    <r>
      <rPr>
        <sz val="12"/>
        <color rgb="FF000000"/>
        <rFont val="Times New Roman"/>
      </rPr>
      <t>"</t>
    </r>
  </si>
  <si>
    <t>Guohua Jiang, Masaaki Kotabe, Feng Zhang, Andy W. Hao, ... Cheng Lu Wang</t>
  </si>
  <si>
    <t>International Journal of Management Reviews</t>
  </si>
  <si>
    <t>IJMR</t>
  </si>
  <si>
    <r>
      <rPr>
        <sz val="12"/>
        <color rgb="FF000000"/>
        <rFont val="Times New Roman"/>
      </rPr>
      <t>"Ethno-national ties and international business opportunity exploitation: The role of environmental factors</t>
    </r>
    <r>
      <rPr>
        <sz val="12"/>
        <color rgb="FF000000"/>
        <rFont val="Times New Roman"/>
      </rPr>
      <t>"</t>
    </r>
  </si>
  <si>
    <t>Daekwan Kim, Kyuyeong Choi, Ruey-Jer “Bryan” Jean, John Cadogan</t>
  </si>
  <si>
    <t>International Marketing Review</t>
  </si>
  <si>
    <t>IMR</t>
  </si>
  <si>
    <r>
      <rPr>
        <sz val="12"/>
        <color rgb="FF000000"/>
        <rFont val="Times New Roman"/>
      </rPr>
      <t>"How do cultural values influence entrepreneurial behavior of nations? A behavioral reasoning approach</t>
    </r>
    <r>
      <rPr>
        <sz val="12"/>
        <color rgb="FF000000"/>
        <rFont val="Times New Roman"/>
      </rPr>
      <t>"</t>
    </r>
  </si>
  <si>
    <t>Francesco Calza, Chiara Cannavale, Iman Zohoorian Nadali</t>
  </si>
  <si>
    <t xml:space="preserve">International Small Business Journal </t>
  </si>
  <si>
    <t>ISBJ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</si>
  <si>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Strategic decision-making processes, international environmental munificence and the accelerated internationalization of SMEs</t>
    </r>
    <r>
      <rPr>
        <sz val="12"/>
        <color rgb="FF000000"/>
        <rFont val="Times New Roman"/>
      </rPr>
      <t>"</t>
    </r>
  </si>
  <si>
    <t>Andreas P. Petrou, Elias Hadjielias, Ioannis C. Thanos, Pavlos Dimitratos</t>
  </si>
  <si>
    <t>Journal of Business Research</t>
  </si>
  <si>
    <t>JBR</t>
  </si>
  <si>
    <r>
      <rPr>
        <sz val="12"/>
        <color rgb="FF000000"/>
        <rFont val="Times New Roman"/>
      </rPr>
      <t>"Unleashing the dynamics of product-market ambidexterity in the pursuit of international opportunities: Insights from emerging market firms</t>
    </r>
    <r>
      <rPr>
        <sz val="12"/>
        <color rgb="FF000000"/>
        <rFont val="Times New Roman"/>
      </rPr>
      <t>"</t>
    </r>
  </si>
  <si>
    <t>Lianxi Zhou, Shou-Ren Xu, Hui Xu, Bradley R. Barnes</t>
  </si>
  <si>
    <t>Journal of Business Venturing</t>
  </si>
  <si>
    <t>JBV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</si>
  <si>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Digitally immersive, international entrepreneurial experiences</t>
    </r>
    <r>
      <rPr>
        <sz val="12"/>
        <color rgb="FF000000"/>
        <rFont val="Times New Roman"/>
      </rPr>
      <t>"</t>
    </r>
  </si>
  <si>
    <t>Sarah M. Dillon, Charmaine Glavas, Shane Mathews</t>
  </si>
  <si>
    <t>Journal of International Business Studies</t>
  </si>
  <si>
    <t>JIBS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</si>
  <si>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Antecedents to differentiation strategy in the exporting SME</t>
    </r>
    <r>
      <rPr>
        <sz val="12"/>
        <color rgb="FF000000"/>
        <rFont val="Times New Roman"/>
      </rPr>
      <t>"</t>
    </r>
  </si>
  <si>
    <t>Gary Knight, Øystein Moen, Tage Koed Madsen</t>
  </si>
  <si>
    <t>Journal of International Management</t>
  </si>
  <si>
    <t>JIM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</si>
  <si>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Bringing Nordic Slush to Asia: Entrepreneurial internationalization of an NGO as a social movement</t>
    </r>
    <r>
      <rPr>
        <sz val="12"/>
        <color rgb="FF000000"/>
        <rFont val="Times New Roman"/>
      </rPr>
      <t>"</t>
    </r>
  </si>
  <si>
    <t>Tamara Galkina, Man Yang</t>
  </si>
  <si>
    <t>Journal of Management</t>
  </si>
  <si>
    <t>JOM</t>
  </si>
  <si>
    <t>Isabel Quintillán, Iñaki Peña-Legazkue</t>
  </si>
  <si>
    <t>Journal of Small Business Management</t>
  </si>
  <si>
    <t>JSBM</t>
  </si>
  <si>
    <t>Miguel-Angel Galindo-Martín, María-Teresa Méndez-Picazo, María-Soledad Castaño-Martínez</t>
  </si>
  <si>
    <t>Journal of World Business</t>
  </si>
  <si>
    <t>JWB</t>
  </si>
  <si>
    <t>Laura Cortellazzo, Sara Bonesso, Fabrizio Gerli</t>
  </si>
  <si>
    <t>Long Range Planning</t>
  </si>
  <si>
    <t>LRP</t>
  </si>
  <si>
    <t>Susanne Schlepphorst, Elizabeth C. Koetter, Arndt Werner, Christian Soost, Petra Moog</t>
  </si>
  <si>
    <t>Management Decision</t>
  </si>
  <si>
    <t>MD</t>
  </si>
  <si>
    <t>Ashna Chandra, Justin Paul, Meena Chavan</t>
  </si>
  <si>
    <t>Management International Review</t>
  </si>
  <si>
    <t>MIR</t>
  </si>
  <si>
    <t>Rana Zayadin, Antonella Zucchella, Nisreen Ameen, Craig Duckworth</t>
  </si>
  <si>
    <t>Small Business Economics</t>
  </si>
  <si>
    <t>SBE</t>
  </si>
  <si>
    <t>"Does gender equality bridge or buffer the entrepreneurship gender gap? A cross-country investigation"</t>
  </si>
  <si>
    <t>Veselina Vracheva, Irina Stoyneva</t>
  </si>
  <si>
    <t>Strategic Entrepreneurship Journal</t>
  </si>
  <si>
    <t>SEJ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</si>
  <si>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Collaboration and Internationalization of SMEs: Insights and Recommendations from a Systematic Review</t>
    </r>
    <r>
      <rPr>
        <sz val="12"/>
        <color rgb="FF000000"/>
        <rFont val="Times New Roman"/>
      </rPr>
      <t>"</t>
    </r>
  </si>
  <si>
    <t>Nadia Zahoor Omar Al‐Tabbaa Zaheer Khan Geoffrey Wood</t>
  </si>
  <si>
    <t>Strategic Management Journal</t>
  </si>
  <si>
    <t>SMJ</t>
  </si>
  <si>
    <r>
      <rPr>
        <sz val="12"/>
        <color rgb="FF000000"/>
        <rFont val="Times New Roman"/>
      </rPr>
      <t xml:space="preserve"> "How do mature born globals create customer value to achieve international growth?</t>
    </r>
    <r>
      <rPr>
        <sz val="12"/>
        <color rgb="FF000000"/>
        <rFont val="Times New Roman"/>
      </rPr>
      <t>"</t>
    </r>
  </si>
  <si>
    <t>Svante Andersson, Gabriel Baffour Awuah, Ulf Aagerup, Ingemar Wictor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</si>
  <si>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Digitalization of companies in international entrepreneurship and marketing</t>
    </r>
    <r>
      <rPr>
        <sz val="12"/>
        <color rgb="FF000000"/>
        <rFont val="Times New Roman"/>
      </rPr>
      <t>"</t>
    </r>
  </si>
  <si>
    <t>Ioan-Iustin Vadana, Lasse Torkkeli, Olli Kuivalainen, Sami Saarenketo</t>
  </si>
  <si>
    <t>Also considered: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</si>
  <si>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Digital marketing capabilities in international firms: a relational perspective</t>
    </r>
    <r>
      <rPr>
        <sz val="12"/>
        <color rgb="FF000000"/>
        <rFont val="Times New Roman"/>
      </rPr>
      <t>"</t>
    </r>
  </si>
  <si>
    <t>Fatima Wang</t>
  </si>
  <si>
    <t>Journal of International Entrepreneurship</t>
  </si>
  <si>
    <t>JIEN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</si>
  <si>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International social entrepreneurship and social value creation in cause-related marketing through personal relationships and accountability</t>
    </r>
    <r>
      <rPr>
        <sz val="12"/>
        <color rgb="FF000000"/>
        <rFont val="Times New Roman"/>
      </rPr>
      <t>"</t>
    </r>
  </si>
  <si>
    <t>Teck-Yong Eng, Sena Ozdemir, Suraksha Gupta, Rama Prasad Kanung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</si>
  <si>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What entrepreneurs do? Entrepreneurial action guided by entrepreneurial opportunities and entrepreneurial learning in early internationalising firms</t>
    </r>
    <r>
      <rPr>
        <sz val="12"/>
        <color rgb="FF000000"/>
        <rFont val="Times New Roman"/>
      </rPr>
      <t>"</t>
    </r>
  </si>
  <si>
    <t>Shingairai Grace Masango, Paul Lassalle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</si>
  <si>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Accidental tourists? A cognitive exploration of serendipitous internationalisation</t>
    </r>
    <r>
      <rPr>
        <sz val="12"/>
        <color rgb="FF000000"/>
        <rFont val="Times New Roman"/>
      </rPr>
      <t>"</t>
    </r>
  </si>
  <si>
    <t>Andreea N Kiss Wade M Danis, Sudhir Nair, Roy Suddaby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</si>
  <si>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Innovation, internationalisation and the performance of microbusinesses</t>
    </r>
    <r>
      <rPr>
        <sz val="12"/>
        <color rgb="FF000000"/>
        <rFont val="Times New Roman"/>
      </rPr>
      <t>"</t>
    </r>
  </si>
  <si>
    <t>Andrew Henley, Meng Song</t>
  </si>
  <si>
    <r>
      <rPr>
        <sz val="12"/>
        <color rgb="FF000000"/>
        <rFont val="Times New Roman"/>
      </rPr>
      <t>"Knowledge acquisition strategy, speed of capability development and speed of SME internationalisation</t>
    </r>
    <r>
      <rPr>
        <sz val="12"/>
        <color rgb="FF000000"/>
        <rFont val="Times New Roman"/>
      </rPr>
      <t>"</t>
    </r>
  </si>
  <si>
    <t xml:space="preserve"> Mikael Hilmersson, Martin Johanson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</si>
  <si>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The influence of entrepreneurial personality on franchisee performance: A cross-cultural analysis</t>
    </r>
    <r>
      <rPr>
        <sz val="12"/>
        <color rgb="FF000000"/>
        <rFont val="Times New Roman"/>
      </rPr>
      <t>"</t>
    </r>
  </si>
  <si>
    <t>Anna Watson, Olufunmilola (Lola) Dada, Begoña López-Fernández, Rozenn Perrigot</t>
  </si>
  <si>
    <r>
      <rPr>
        <sz val="12"/>
        <color rgb="FF000000"/>
        <rFont val="Times New Roman"/>
      </rPr>
      <t>"How do foreign entrepreneurs adapt to local corruption norms in the Middle East? Institutional multiplicities and individual adaptation</t>
    </r>
    <r>
      <rPr>
        <sz val="12"/>
        <color rgb="FF000000"/>
        <rFont val="Times New Roman"/>
      </rPr>
      <t>"</t>
    </r>
  </si>
  <si>
    <t>Kun Liu, Ahmad Al Asady, Kun Fu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</si>
  <si>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When all doors close: Implications of COVID-19 for cosmopolitan entrepreneurs</t>
    </r>
    <r>
      <rPr>
        <sz val="12"/>
        <color rgb="FF000000"/>
        <rFont val="Times New Roman"/>
      </rPr>
      <t>"</t>
    </r>
  </si>
  <si>
    <t>Niina Nummela, Eriikka Paavilainen-Mäntymäki, Riikka Harikkala-Laihinen, Johanna Raitis</t>
  </si>
  <si>
    <t>Cong Cheng, Huihui Zhong, Liebing Cao</t>
  </si>
  <si>
    <t>Rossella Canestrino, Marek Ćwiklicki, Pierpaolo Magliocca, Barbara Pawełek</t>
  </si>
  <si>
    <t>Fernando Angulo-Ruiz, Albena Pergelova, Leo Paul Dana</t>
  </si>
  <si>
    <t>Vahid Jafari-Sadeghi</t>
  </si>
  <si>
    <t>Rodrigo Basco, Felipe Hernández-Perlines, María Rodríguez-García</t>
  </si>
  <si>
    <t>Abdul Ali, Donna J. Kelley, Jonathan Levie</t>
  </si>
  <si>
    <t>James M. Crick, Dave Crick, Shiv Chaudhry</t>
  </si>
  <si>
    <t>R. Cervelló-Royo, I. Moya-Clemente, M.R. Perelló-Marín, G. Ribes-Giner</t>
  </si>
  <si>
    <t>Malcolm J. Beynon, Paul Jones, David Pickernell</t>
  </si>
  <si>
    <t>Ahmad Khraishi, Fahian Huq, Antony Paulraj</t>
  </si>
  <si>
    <t>Xiaoou Bai, Eric W.K. Tsang, Wei Xia</t>
  </si>
  <si>
    <t>Noman Ahmed Shaheer, Sali Li</t>
  </si>
  <si>
    <t>Sinéad Monaghan, Esther Tippmann, &amp; Nicole Coviello</t>
  </si>
  <si>
    <t>Kai Xu, Michael A. Hitt &amp; Stewart R. Miller</t>
  </si>
  <si>
    <t>Carole Couper, A. Rebecca Reuber, &amp; Shameen Prashantham</t>
  </si>
  <si>
    <t>Haiyan Li</t>
  </si>
  <si>
    <t>Fernanda Cahen, Felipe Mendes Borini</t>
  </si>
  <si>
    <t>Wensong Bai, Runqian Liu, Lianxi Zhou</t>
  </si>
  <si>
    <t>Anne Domurath, Nicole Coviello, Holger Patzelt, Benjamin Ganal</t>
  </si>
  <si>
    <t>Sarah Park, Joseph A. LiPuma</t>
  </si>
  <si>
    <t>Ruey-Jer “Bryan” Jean, Daekwan Kim, Erin Cavusgil</t>
  </si>
  <si>
    <t>Christopher Williams, Juana Du, Hongzhong Zhang</t>
  </si>
  <si>
    <t>Scuotto Veronica, Del Giudice Manlio, Tarba Shlomo, Messeni Petruzzelli Antonio, Chang Victor</t>
  </si>
  <si>
    <t>Rolv Petter Amdam, Randi Lunnan, Ove Bjarnar, Lise Lillebrygfjeld Halse</t>
  </si>
  <si>
    <t>"What explains the degree of internationalization of early-stage entrepreneurial firms? A multilevel study on the joint effects of entrepreneurial self-efficacy, opportunity-motivated entrepreneurship, and home-country institutions"</t>
  </si>
  <si>
    <t>Miles M.Yang, Tianchen Li, Yue Wang</t>
  </si>
  <si>
    <r>
      <rPr>
        <sz val="12"/>
        <color rgb="FF000000"/>
        <rFont val="Times New Roman"/>
      </rPr>
      <t>"Cross-country differences in innovative entrepreneurial activity: An entrepreneurial cognitive view</t>
    </r>
    <r>
      <rPr>
        <sz val="12"/>
        <color rgb="FF000000"/>
        <rFont val="Times New Roman"/>
      </rPr>
      <t>"</t>
    </r>
  </si>
  <si>
    <t>Ali Raza, Moreno Muffatto, Saadat Saeed</t>
  </si>
  <si>
    <t>Yen-Chun Chen, Ya-Hui Lin &amp; Hsien-Tung Tsai</t>
  </si>
  <si>
    <t>Stephan Gerschewski, Natasha Evers, Anh Tuan Nguyen &amp; Fabian Jintae Froese</t>
  </si>
  <si>
    <t>"International Network Searching, Learning, and Explorative Capability: Small and Medium-sized Enterprises from China”</t>
  </si>
  <si>
    <t>Shufeng Simon Xiao, Yong Kyu Lew &amp; Byung Il Park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</si>
  <si>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SME Internationalisation: The Relationship Between Social Capital and Entry Mode"</t>
    </r>
  </si>
  <si>
    <t>Jane Menzies, Stuart Orr &amp; Justin Paul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</si>
  <si>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Why do some SMEs engage in joint internationalisation and others do not? Exploring the role of mental images in collective international opportunity recognition</t>
    </r>
    <r>
      <rPr>
        <sz val="12"/>
        <color rgb="FF000000"/>
        <rFont val="Times New Roman"/>
      </rPr>
      <t>"</t>
    </r>
  </si>
  <si>
    <t>Eini Haaja</t>
  </si>
  <si>
    <r>
      <rPr>
        <sz val="12"/>
        <color rgb="FF000000"/>
        <rFont val="Times New Roman"/>
      </rPr>
      <t>"The emergence process of an international network of SMEs and the evolution of the leader’s role</t>
    </r>
    <r>
      <rPr>
        <sz val="12"/>
        <color rgb="FF000000"/>
        <rFont val="Times New Roman"/>
      </rPr>
      <t>"</t>
    </r>
  </si>
  <si>
    <t>Virginie Gallego-Roquelaure</t>
  </si>
  <si>
    <r>
      <rPr>
        <sz val="12"/>
        <color rgb="FF000000"/>
        <rFont val="Times New Roman"/>
      </rPr>
      <t>"The Impact of Entrepreneurial Orientation on Foreign Market Entry: the Roles of Marketing Program Adaptation, Cultural Distance, and Unanticipated Events</t>
    </r>
    <r>
      <rPr>
        <sz val="12"/>
        <color rgb="FF000000"/>
        <rFont val="Times New Roman"/>
      </rPr>
      <t>"</t>
    </r>
  </si>
  <si>
    <t>William E. Baker, Amir Grinstein, &amp; Marcelo G. Perin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</si>
  <si>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Service innovation and internationalization in SMEs: antecedents and profitability outcomes</t>
    </r>
    <r>
      <rPr>
        <sz val="12"/>
        <color rgb="FF000000"/>
        <rFont val="Times New Roman"/>
      </rPr>
      <t>"</t>
    </r>
  </si>
  <si>
    <t>Anna Vuorio, Lasse Torkkeli, &amp; Liisa-Maija Sainio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</si>
  <si>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Muddling through Akerlofian and Knightian uncertainty: The role of sociobehavioral integration, positive affective tone, and polychronicity</t>
    </r>
    <r>
      <rPr>
        <sz val="12"/>
        <color rgb="FF000000"/>
        <rFont val="Times New Roman"/>
      </rPr>
      <t>"</t>
    </r>
  </si>
  <si>
    <t>Daniel Leunbach, Truls Erikson, &amp; Max Rapp-Ricciardi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</si>
  <si>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Home Country Institutional Context and Entrepreneurial Internationalization: The Significance of Human Capital Attributes</t>
    </r>
    <r>
      <rPr>
        <sz val="12"/>
        <color rgb="FF000000"/>
        <rFont val="Times New Roman"/>
      </rPr>
      <t>"</t>
    </r>
  </si>
  <si>
    <t>Vahid Jafari-Sadeghi, Jean-Marie Nkongolo-Bakenda,...Paolo Pietro Biancone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</si>
  <si>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The neglected role of formal and informal institutions in women’s entrepreneurship: a multi-level analysis</t>
    </r>
    <r>
      <rPr>
        <sz val="12"/>
        <color rgb="FF000000"/>
        <rFont val="Times New Roman"/>
      </rPr>
      <t>"</t>
    </r>
  </si>
  <si>
    <t>Daniela Gimenez-Jimenez, Andrea Calabrò, &amp; David Urbano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</si>
  <si>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Familiness, socio-emotional goals and the internationalization of French family SMEs</t>
    </r>
    <r>
      <rPr>
        <sz val="12"/>
        <color rgb="FF000000"/>
        <rFont val="Times New Roman"/>
      </rPr>
      <t>"</t>
    </r>
  </si>
  <si>
    <t>Sami Basly &amp; Paul-Laurent Saunier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</si>
  <si>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The opportunity to create a business: Systemic banking crisis, institutional factor conditions and trade openness</t>
    </r>
    <r>
      <rPr>
        <sz val="12"/>
        <color rgb="FF000000"/>
        <rFont val="Times New Roman"/>
      </rPr>
      <t>"</t>
    </r>
  </si>
  <si>
    <t>José Carlos Pinho &amp; Maria de Lurdes Martins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</si>
  <si>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Founder ethnic composition, early internationalization, and new venture performance</t>
    </r>
    <r>
      <rPr>
        <sz val="12"/>
        <color rgb="FF000000"/>
        <rFont val="Times New Roman"/>
      </rPr>
      <t>"</t>
    </r>
  </si>
  <si>
    <t>Guohua Jiang, Masaaki Kotabe, &amp; Feng Zhang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</si>
  <si>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Compressed internationalisation: New internationalisation behaviour of small New Zealand firms</t>
    </r>
    <r>
      <rPr>
        <sz val="12"/>
        <color rgb="FF000000"/>
        <rFont val="Times New Roman"/>
      </rPr>
      <t>"</t>
    </r>
  </si>
  <si>
    <t>Manuel Jose Oyson III</t>
  </si>
  <si>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The influence of additive manufacturing on early internationalization: considerations into potential avenues of IE research</t>
    </r>
    <r>
      <rPr>
        <sz val="12"/>
        <color rgb="FF000000"/>
        <rFont val="Times New Roman"/>
      </rPr>
      <t>"</t>
    </r>
  </si>
  <si>
    <t>Martin Hannibal</t>
  </si>
  <si>
    <t>"SME internationalisation process: Key issues and contributions, existing gaps and the future research agenda"</t>
  </si>
  <si>
    <t>"State fragility as a multi-dimensional construct for international entrepreneurship research and practice"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</si>
</sst>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2"/>
      <color rgb="FF000000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b/>
      <i/>
      <sz val="10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0"/>
      <color theme="1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2" xfId="0" applyFont="1" applyBorder="1" applyAlignment="1"/>
    <xf numFmtId="0" fontId="8" fillId="0" borderId="3" xfId="0" applyFont="1" applyBorder="1"/>
    <xf numFmtId="0" fontId="9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8" fillId="0" borderId="4" xfId="0" applyFont="1" applyBorder="1" applyAlignment="1"/>
    <xf numFmtId="0" fontId="8" fillId="0" borderId="5" xfId="0" applyFont="1" applyBorder="1" applyAlignment="1"/>
    <xf numFmtId="0" fontId="9" fillId="0" borderId="1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/>
    <xf numFmtId="0" fontId="8" fillId="0" borderId="1" xfId="0" applyFont="1" applyBorder="1" applyAlignment="1"/>
    <xf numFmtId="0" fontId="8" fillId="0" borderId="6" xfId="0" applyFont="1" applyBorder="1"/>
    <xf numFmtId="0" fontId="10" fillId="0" borderId="0" xfId="0" applyFont="1"/>
    <xf numFmtId="0" fontId="8" fillId="0" borderId="0" xfId="0" applyFont="1" applyAlignment="1"/>
    <xf numFmtId="0" fontId="8" fillId="4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/>
    <xf numFmtId="0" fontId="8" fillId="4" borderId="1" xfId="0" applyFont="1" applyFill="1" applyBorder="1" applyAlignment="1"/>
    <xf numFmtId="0" fontId="8" fillId="0" borderId="1" xfId="0" applyFont="1" applyBorder="1"/>
    <xf numFmtId="0" fontId="8" fillId="0" borderId="1" xfId="0" applyFont="1" applyBorder="1" applyAlignme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/>
    <xf numFmtId="0" fontId="8" fillId="0" borderId="0" xfId="0" applyFont="1" applyAlignme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iencedirect.com/science/article/pii/S0969593120300263" TargetMode="External"/><Relationship Id="rId18" Type="http://schemas.openxmlformats.org/officeDocument/2006/relationships/hyperlink" Target="https://www.sciencedirect.com/science/article/pii/S0969593118305560" TargetMode="External"/><Relationship Id="rId26" Type="http://schemas.openxmlformats.org/officeDocument/2006/relationships/hyperlink" Target="https://www.emerald.com/insight/content/doi/10.1108/IMR-04-2018-0128/full/html" TargetMode="External"/><Relationship Id="rId39" Type="http://schemas.openxmlformats.org/officeDocument/2006/relationships/hyperlink" Target="https://link.springer.com/article/10.1007/s10843-019-00258-z" TargetMode="External"/><Relationship Id="rId21" Type="http://schemas.openxmlformats.org/officeDocument/2006/relationships/hyperlink" Target="https://www.sciencedirect.com/science/article/pii/S0969593120300949" TargetMode="External"/><Relationship Id="rId34" Type="http://schemas.openxmlformats.org/officeDocument/2006/relationships/hyperlink" Target="https://journals.sagepub.com/doi/full/10.1177/0266242620954127" TargetMode="External"/><Relationship Id="rId42" Type="http://schemas.openxmlformats.org/officeDocument/2006/relationships/hyperlink" Target="https://link.springer.com/article/10.1007/s10843-019-00255-2" TargetMode="External"/><Relationship Id="rId47" Type="http://schemas.openxmlformats.org/officeDocument/2006/relationships/hyperlink" Target="https://link.springer.com/article/10.1007/s10843-020-00281-5" TargetMode="External"/><Relationship Id="rId7" Type="http://schemas.openxmlformats.org/officeDocument/2006/relationships/hyperlink" Target="https://onlinelibrary.wiley.com/doi/10.1002/gsj.1368" TargetMode="External"/><Relationship Id="rId2" Type="http://schemas.openxmlformats.org/officeDocument/2006/relationships/hyperlink" Target="https://www.tandfonline.com/doi/full/10.1080/08985626.2019.1640459" TargetMode="External"/><Relationship Id="rId16" Type="http://schemas.openxmlformats.org/officeDocument/2006/relationships/hyperlink" Target="https://www.sciencedirect.com/science/article/pii/S0969593120300688" TargetMode="External"/><Relationship Id="rId29" Type="http://schemas.openxmlformats.org/officeDocument/2006/relationships/hyperlink" Target="https://journals.sagepub.com/doi/full/10.1177/0266242619884032" TargetMode="External"/><Relationship Id="rId11" Type="http://schemas.openxmlformats.org/officeDocument/2006/relationships/hyperlink" Target="https://www.sciencedirect.com/science/article/pii/S0969593119304998" TargetMode="External"/><Relationship Id="rId24" Type="http://schemas.openxmlformats.org/officeDocument/2006/relationships/hyperlink" Target="https://www.emerald.com/insight/content/doi/10.1108/IMR-11-2018-0340/full/html" TargetMode="External"/><Relationship Id="rId32" Type="http://schemas.openxmlformats.org/officeDocument/2006/relationships/hyperlink" Target="https://journals.sagepub.com/doi/full/10.1177/0266242620914520" TargetMode="External"/><Relationship Id="rId37" Type="http://schemas.openxmlformats.org/officeDocument/2006/relationships/hyperlink" Target="https://link.springer.com/article/10.1007/s10843-019-00253-4" TargetMode="External"/><Relationship Id="rId40" Type="http://schemas.openxmlformats.org/officeDocument/2006/relationships/hyperlink" Target="https://link.springer.com/article/10.1007/s10843-019-00257-0" TargetMode="External"/><Relationship Id="rId45" Type="http://schemas.openxmlformats.org/officeDocument/2006/relationships/hyperlink" Target="https://link.springer.com/article/10.1007/s10843-019-00265-0" TargetMode="External"/><Relationship Id="rId5" Type="http://schemas.openxmlformats.org/officeDocument/2006/relationships/hyperlink" Target="https://www.sciencedirect.com/science/article/pii/S0263237320300220" TargetMode="External"/><Relationship Id="rId15" Type="http://schemas.openxmlformats.org/officeDocument/2006/relationships/hyperlink" Target="https://www.sciencedirect.com/science/article/pii/S096959311730793X" TargetMode="External"/><Relationship Id="rId23" Type="http://schemas.openxmlformats.org/officeDocument/2006/relationships/hyperlink" Target="https://onlinelibrary.wiley.com/action/doSearch?ContribAuthorStored=Al-Tabbaa%2C+Omar" TargetMode="External"/><Relationship Id="rId28" Type="http://schemas.openxmlformats.org/officeDocument/2006/relationships/hyperlink" Target="https://www.emerald.com/insight/content/doi/10.1108/IMR-10-2018-0273/full/html" TargetMode="External"/><Relationship Id="rId36" Type="http://schemas.openxmlformats.org/officeDocument/2006/relationships/hyperlink" Target="https://link.springer.com/article/10.1007/s11575-020-00426-7" TargetMode="External"/><Relationship Id="rId49" Type="http://schemas.openxmlformats.org/officeDocument/2006/relationships/hyperlink" Target="https://link.springer.com/article/10.1007/s10843-019-00267-y" TargetMode="External"/><Relationship Id="rId10" Type="http://schemas.openxmlformats.org/officeDocument/2006/relationships/hyperlink" Target="https://www.sciencedirect.com/science/article/pii/S0969593117308594" TargetMode="External"/><Relationship Id="rId19" Type="http://schemas.openxmlformats.org/officeDocument/2006/relationships/hyperlink" Target="https://www.sciencedirect.com/science/article/pii/S0969593120300846" TargetMode="External"/><Relationship Id="rId31" Type="http://schemas.openxmlformats.org/officeDocument/2006/relationships/hyperlink" Target="https://journals.sagepub.com/doi/full/10.1177/0266242620909029" TargetMode="External"/><Relationship Id="rId44" Type="http://schemas.openxmlformats.org/officeDocument/2006/relationships/hyperlink" Target="https://link.springer.com/article/10.1007/s10843-020-00270-8" TargetMode="External"/><Relationship Id="rId4" Type="http://schemas.openxmlformats.org/officeDocument/2006/relationships/hyperlink" Target="https://www.sciencedirect.com/science/article/pii/S0263237319300957" TargetMode="External"/><Relationship Id="rId9" Type="http://schemas.openxmlformats.org/officeDocument/2006/relationships/hyperlink" Target="https://www.sciencedirect.com/science/article/pii/S0969593118309570" TargetMode="External"/><Relationship Id="rId14" Type="http://schemas.openxmlformats.org/officeDocument/2006/relationships/hyperlink" Target="https://www.sciencedirect.com/science/article/pii/S0969593119309497" TargetMode="External"/><Relationship Id="rId22" Type="http://schemas.openxmlformats.org/officeDocument/2006/relationships/hyperlink" Target="https://www.emerald.com/insight/content/doi/10.1108/IJEBR-03-2020-0144/full/html" TargetMode="External"/><Relationship Id="rId27" Type="http://schemas.openxmlformats.org/officeDocument/2006/relationships/hyperlink" Target="https://www.emerald.com/insight/content/doi/10.1108/IMR-12-2018-0360/full/html" TargetMode="External"/><Relationship Id="rId30" Type="http://schemas.openxmlformats.org/officeDocument/2006/relationships/hyperlink" Target="https://journals.sagepub.com/doi/full/10.1177/0266242619893938" TargetMode="External"/><Relationship Id="rId35" Type="http://schemas.openxmlformats.org/officeDocument/2006/relationships/hyperlink" Target="https://www.emerald.com/insight/content/doi/10.1108/MD-11-2017-1167/full/html" TargetMode="External"/><Relationship Id="rId43" Type="http://schemas.openxmlformats.org/officeDocument/2006/relationships/hyperlink" Target="https://link.springer.com/article/10.1007/s10843-019-00264-1" TargetMode="External"/><Relationship Id="rId48" Type="http://schemas.openxmlformats.org/officeDocument/2006/relationships/hyperlink" Target="https://link.springer.com/article/10.1007/s10843-020-00273-5" TargetMode="External"/><Relationship Id="rId8" Type="http://schemas.openxmlformats.org/officeDocument/2006/relationships/hyperlink" Target="https://onlinelibrary.wiley.com/doi/10.1002/gsj.1361" TargetMode="External"/><Relationship Id="rId3" Type="http://schemas.openxmlformats.org/officeDocument/2006/relationships/hyperlink" Target="https://journals.sagepub.com/doi/abs/10.1177/1042258719844500" TargetMode="External"/><Relationship Id="rId12" Type="http://schemas.openxmlformats.org/officeDocument/2006/relationships/hyperlink" Target="https://www.sciencedirect.com/science/article/pii/S096959312030010X" TargetMode="External"/><Relationship Id="rId17" Type="http://schemas.openxmlformats.org/officeDocument/2006/relationships/hyperlink" Target="https://www.sciencedirect.com/science/article/pii/S0969593120300809" TargetMode="External"/><Relationship Id="rId25" Type="http://schemas.openxmlformats.org/officeDocument/2006/relationships/hyperlink" Target="https://www.emerald.com/insight/content/doi/10.1108/IMR-04-2018-0129/full/html" TargetMode="External"/><Relationship Id="rId33" Type="http://schemas.openxmlformats.org/officeDocument/2006/relationships/hyperlink" Target="https://journals.sagepub.com/doi/full/10.1177/0266242620918823" TargetMode="External"/><Relationship Id="rId38" Type="http://schemas.openxmlformats.org/officeDocument/2006/relationships/hyperlink" Target="https://link.springer.com/article/10.1007/s10843-019-00253-4" TargetMode="External"/><Relationship Id="rId46" Type="http://schemas.openxmlformats.org/officeDocument/2006/relationships/hyperlink" Target="https://link.springer.com/article/10.1007/s10843-020-00275-3" TargetMode="External"/><Relationship Id="rId20" Type="http://schemas.openxmlformats.org/officeDocument/2006/relationships/hyperlink" Target="https://www.sciencedirect.com/science/article/pii/S0969593120300858" TargetMode="External"/><Relationship Id="rId41" Type="http://schemas.openxmlformats.org/officeDocument/2006/relationships/hyperlink" Target="https://link.springer.com/article/10.1007/s10843-019-00266-z" TargetMode="External"/><Relationship Id="rId1" Type="http://schemas.openxmlformats.org/officeDocument/2006/relationships/hyperlink" Target="https://link.springer.com/article/10.1007/s10490-018-09641-1" TargetMode="External"/><Relationship Id="rId6" Type="http://schemas.openxmlformats.org/officeDocument/2006/relationships/hyperlink" Target="https://onlinelibrary.wiley.com/doi/10.1002/gsj.1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84"/>
  <sheetViews>
    <sheetView tabSelected="1" workbookViewId="0">
      <selection activeCell="A2" sqref="A2"/>
    </sheetView>
  </sheetViews>
  <sheetFormatPr baseColWidth="10" defaultColWidth="14.5" defaultRowHeight="15" customHeight="1" x14ac:dyDescent="0.15"/>
  <cols>
    <col min="1" max="2" width="62.33203125" customWidth="1"/>
    <col min="3" max="3" width="19" customWidth="1"/>
    <col min="4" max="4" width="11.33203125" customWidth="1"/>
    <col min="5" max="5" width="62.33203125" customWidth="1"/>
    <col min="6" max="6" width="13" customWidth="1"/>
    <col min="7" max="7" width="9.6640625" customWidth="1"/>
    <col min="8" max="26" width="62.33203125" customWidth="1"/>
  </cols>
  <sheetData>
    <row r="1" spans="1:26" ht="24.75" customHeight="1" x14ac:dyDescent="0.15">
      <c r="A1" s="1" t="s">
        <v>0</v>
      </c>
      <c r="B1" s="1" t="s">
        <v>1</v>
      </c>
      <c r="C1" s="2" t="s">
        <v>2</v>
      </c>
      <c r="D1" s="3"/>
      <c r="E1" s="4" t="s">
        <v>3</v>
      </c>
      <c r="F1" s="4" t="s">
        <v>4</v>
      </c>
      <c r="G1" s="5" t="s"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6"/>
      <c r="Y1" s="7"/>
      <c r="Z1" s="7"/>
    </row>
    <row r="2" spans="1:26" ht="24.75" customHeight="1" x14ac:dyDescent="0.2">
      <c r="A2" s="8" t="s">
        <v>198</v>
      </c>
      <c r="B2" s="9" t="s">
        <v>6</v>
      </c>
      <c r="C2" s="10" t="s">
        <v>7</v>
      </c>
      <c r="D2" s="3"/>
      <c r="E2" s="11" t="s">
        <v>8</v>
      </c>
      <c r="F2" s="12" t="s">
        <v>9</v>
      </c>
      <c r="G2" s="12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6"/>
      <c r="Y2" s="7"/>
      <c r="Z2" s="7"/>
    </row>
    <row r="3" spans="1:26" ht="24.75" customHeight="1" x14ac:dyDescent="0.2">
      <c r="A3" s="13" t="s">
        <v>10</v>
      </c>
      <c r="B3" s="14" t="s">
        <v>11</v>
      </c>
      <c r="C3" s="15" t="s">
        <v>12</v>
      </c>
      <c r="D3" s="3"/>
      <c r="E3" s="11" t="s">
        <v>13</v>
      </c>
      <c r="F3" s="12" t="s">
        <v>14</v>
      </c>
      <c r="G3" s="12"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6"/>
      <c r="Y3" s="7"/>
      <c r="Z3" s="7"/>
    </row>
    <row r="4" spans="1:26" ht="24.75" customHeight="1" x14ac:dyDescent="0.2">
      <c r="A4" s="13" t="s">
        <v>15</v>
      </c>
      <c r="B4" s="16" t="s">
        <v>16</v>
      </c>
      <c r="C4" s="10" t="s">
        <v>17</v>
      </c>
      <c r="D4" s="3"/>
      <c r="E4" s="11" t="s">
        <v>18</v>
      </c>
      <c r="F4" s="12" t="s">
        <v>7</v>
      </c>
      <c r="G4" s="12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6"/>
      <c r="Y4" s="7"/>
      <c r="Z4" s="7"/>
    </row>
    <row r="5" spans="1:26" ht="24.75" customHeight="1" x14ac:dyDescent="0.2">
      <c r="A5" s="13" t="s">
        <v>197</v>
      </c>
      <c r="B5" s="17" t="s">
        <v>19</v>
      </c>
      <c r="C5" s="10" t="s">
        <v>20</v>
      </c>
      <c r="D5" s="3"/>
      <c r="E5" s="11" t="s">
        <v>21</v>
      </c>
      <c r="F5" s="12" t="s">
        <v>12</v>
      </c>
      <c r="G5" s="12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7"/>
      <c r="Z5" s="7"/>
    </row>
    <row r="6" spans="1:26" ht="24.75" customHeight="1" x14ac:dyDescent="0.2">
      <c r="A6" s="13" t="s">
        <v>22</v>
      </c>
      <c r="B6" s="17" t="s">
        <v>23</v>
      </c>
      <c r="C6" s="10" t="s">
        <v>20</v>
      </c>
      <c r="D6" s="3"/>
      <c r="E6" s="11" t="s">
        <v>24</v>
      </c>
      <c r="F6" s="12" t="s">
        <v>17</v>
      </c>
      <c r="G6" s="12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6"/>
      <c r="Y6" s="7"/>
      <c r="Z6" s="7"/>
    </row>
    <row r="7" spans="1:26" ht="24.75" customHeight="1" x14ac:dyDescent="0.2">
      <c r="A7" s="13" t="s">
        <v>25</v>
      </c>
      <c r="B7" s="16" t="s">
        <v>26</v>
      </c>
      <c r="C7" s="10" t="s">
        <v>27</v>
      </c>
      <c r="D7" s="3"/>
      <c r="E7" s="11" t="s">
        <v>28</v>
      </c>
      <c r="F7" s="12" t="s">
        <v>29</v>
      </c>
      <c r="G7" s="12"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7"/>
      <c r="Z7" s="7"/>
    </row>
    <row r="8" spans="1:26" ht="24.75" customHeight="1" x14ac:dyDescent="0.2">
      <c r="A8" s="13" t="s">
        <v>30</v>
      </c>
      <c r="B8" s="16" t="s">
        <v>31</v>
      </c>
      <c r="C8" s="10" t="s">
        <v>27</v>
      </c>
      <c r="D8" s="3"/>
      <c r="E8" s="11" t="s">
        <v>32</v>
      </c>
      <c r="F8" s="12" t="s">
        <v>20</v>
      </c>
      <c r="G8" s="12">
        <v>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6"/>
      <c r="Y8" s="7"/>
      <c r="Z8" s="7"/>
    </row>
    <row r="9" spans="1:26" ht="24.75" customHeight="1" x14ac:dyDescent="0.2">
      <c r="A9" s="13" t="s">
        <v>33</v>
      </c>
      <c r="B9" s="16" t="s">
        <v>34</v>
      </c>
      <c r="C9" s="10" t="s">
        <v>27</v>
      </c>
      <c r="D9" s="3"/>
      <c r="E9" s="11" t="s">
        <v>35</v>
      </c>
      <c r="F9" s="12" t="s">
        <v>27</v>
      </c>
      <c r="G9" s="12">
        <v>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6"/>
      <c r="Y9" s="7"/>
      <c r="Z9" s="7"/>
    </row>
    <row r="10" spans="1:26" ht="24.75" customHeight="1" x14ac:dyDescent="0.2">
      <c r="A10" s="18" t="s">
        <v>36</v>
      </c>
      <c r="B10" s="19" t="s">
        <v>37</v>
      </c>
      <c r="C10" s="10" t="s">
        <v>38</v>
      </c>
      <c r="D10" s="3"/>
      <c r="E10" s="11" t="s">
        <v>39</v>
      </c>
      <c r="F10" s="12" t="s">
        <v>40</v>
      </c>
      <c r="G10" s="12">
        <v>0</v>
      </c>
      <c r="H10" s="2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6"/>
      <c r="Y10" s="7"/>
      <c r="Z10" s="7"/>
    </row>
    <row r="11" spans="1:26" ht="24.75" customHeight="1" x14ac:dyDescent="0.2">
      <c r="A11" s="21" t="s">
        <v>41</v>
      </c>
      <c r="B11" s="22" t="s">
        <v>42</v>
      </c>
      <c r="C11" s="10" t="s">
        <v>38</v>
      </c>
      <c r="D11" s="3"/>
      <c r="E11" s="11" t="s">
        <v>43</v>
      </c>
      <c r="F11" s="12" t="s">
        <v>44</v>
      </c>
      <c r="G11" s="12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6"/>
      <c r="Y11" s="7"/>
      <c r="Z11" s="7"/>
    </row>
    <row r="12" spans="1:26" ht="24.75" customHeight="1" x14ac:dyDescent="0.2">
      <c r="A12" s="18" t="s">
        <v>45</v>
      </c>
      <c r="B12" s="23" t="s">
        <v>46</v>
      </c>
      <c r="C12" s="10" t="s">
        <v>38</v>
      </c>
      <c r="D12" s="3"/>
      <c r="E12" s="11" t="s">
        <v>47</v>
      </c>
      <c r="F12" s="12" t="s">
        <v>38</v>
      </c>
      <c r="G12" s="12">
        <v>13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"/>
      <c r="Y12" s="7"/>
      <c r="Z12" s="7"/>
    </row>
    <row r="13" spans="1:26" ht="24.75" customHeight="1" x14ac:dyDescent="0.2">
      <c r="A13" s="21" t="s">
        <v>48</v>
      </c>
      <c r="B13" s="24" t="s">
        <v>49</v>
      </c>
      <c r="C13" s="10" t="s">
        <v>38</v>
      </c>
      <c r="D13" s="3"/>
      <c r="E13" s="11" t="s">
        <v>50</v>
      </c>
      <c r="F13" s="12" t="s">
        <v>51</v>
      </c>
      <c r="G13" s="12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6"/>
      <c r="Y13" s="7"/>
      <c r="Z13" s="7"/>
    </row>
    <row r="14" spans="1:26" ht="24.75" customHeight="1" x14ac:dyDescent="0.2">
      <c r="A14" s="18" t="s">
        <v>52</v>
      </c>
      <c r="B14" s="23" t="s">
        <v>53</v>
      </c>
      <c r="C14" s="10" t="s">
        <v>38</v>
      </c>
      <c r="D14" s="3"/>
      <c r="E14" s="11" t="s">
        <v>54</v>
      </c>
      <c r="F14" s="12" t="s">
        <v>55</v>
      </c>
      <c r="G14" s="12">
        <v>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6"/>
      <c r="Y14" s="7"/>
      <c r="Z14" s="7"/>
    </row>
    <row r="15" spans="1:26" ht="24.75" customHeight="1" x14ac:dyDescent="0.2">
      <c r="A15" s="18" t="s">
        <v>56</v>
      </c>
      <c r="B15" s="24" t="s">
        <v>57</v>
      </c>
      <c r="C15" s="10" t="s">
        <v>38</v>
      </c>
      <c r="D15" s="3"/>
      <c r="E15" s="11" t="s">
        <v>58</v>
      </c>
      <c r="F15" s="12" t="s">
        <v>59</v>
      </c>
      <c r="G15" s="12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6"/>
      <c r="Y15" s="7"/>
      <c r="Z15" s="7"/>
    </row>
    <row r="16" spans="1:26" ht="24.75" customHeight="1" x14ac:dyDescent="0.2">
      <c r="A16" s="18" t="s">
        <v>60</v>
      </c>
      <c r="B16" s="23" t="s">
        <v>61</v>
      </c>
      <c r="C16" s="10" t="s">
        <v>38</v>
      </c>
      <c r="D16" s="3"/>
      <c r="E16" s="11" t="s">
        <v>62</v>
      </c>
      <c r="F16" s="12" t="s">
        <v>63</v>
      </c>
      <c r="G16" s="12">
        <v>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6"/>
      <c r="Y16" s="7"/>
      <c r="Z16" s="7"/>
    </row>
    <row r="17" spans="1:26" ht="24.75" customHeight="1" x14ac:dyDescent="0.2">
      <c r="A17" s="21" t="s">
        <v>64</v>
      </c>
      <c r="B17" s="25" t="s">
        <v>65</v>
      </c>
      <c r="C17" s="10" t="s">
        <v>38</v>
      </c>
      <c r="D17" s="3"/>
      <c r="E17" s="11" t="s">
        <v>66</v>
      </c>
      <c r="F17" s="12" t="s">
        <v>67</v>
      </c>
      <c r="G17" s="12">
        <v>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"/>
      <c r="Y17" s="7"/>
      <c r="Z17" s="7"/>
    </row>
    <row r="18" spans="1:26" ht="24.75" customHeight="1" x14ac:dyDescent="0.2">
      <c r="A18" s="18" t="s">
        <v>68</v>
      </c>
      <c r="B18" s="23" t="s">
        <v>69</v>
      </c>
      <c r="C18" s="10" t="s">
        <v>38</v>
      </c>
      <c r="D18" s="3"/>
      <c r="E18" s="11" t="s">
        <v>70</v>
      </c>
      <c r="F18" s="12" t="s">
        <v>71</v>
      </c>
      <c r="G18" s="12">
        <v>10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6"/>
      <c r="Y18" s="7"/>
      <c r="Z18" s="7"/>
    </row>
    <row r="19" spans="1:26" ht="24.75" customHeight="1" x14ac:dyDescent="0.2">
      <c r="A19" s="18" t="s">
        <v>72</v>
      </c>
      <c r="B19" s="23" t="s">
        <v>73</v>
      </c>
      <c r="C19" s="10" t="s">
        <v>38</v>
      </c>
      <c r="D19" s="3"/>
      <c r="E19" s="11" t="s">
        <v>74</v>
      </c>
      <c r="F19" s="12" t="s">
        <v>75</v>
      </c>
      <c r="G19" s="12">
        <v>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6"/>
      <c r="Y19" s="7"/>
      <c r="Z19" s="7"/>
    </row>
    <row r="20" spans="1:26" ht="24.75" customHeight="1" x14ac:dyDescent="0.2">
      <c r="A20" s="21" t="s">
        <v>76</v>
      </c>
      <c r="B20" s="23" t="s">
        <v>77</v>
      </c>
      <c r="C20" s="10" t="s">
        <v>38</v>
      </c>
      <c r="D20" s="3"/>
      <c r="E20" s="11" t="s">
        <v>78</v>
      </c>
      <c r="F20" s="12" t="s">
        <v>79</v>
      </c>
      <c r="G20" s="12">
        <v>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6"/>
      <c r="Y20" s="7"/>
      <c r="Z20" s="7"/>
    </row>
    <row r="21" spans="1:26" ht="24.75" customHeight="1" x14ac:dyDescent="0.2">
      <c r="A21" s="18" t="s">
        <v>80</v>
      </c>
      <c r="B21" s="23" t="s">
        <v>81</v>
      </c>
      <c r="C21" s="10" t="s">
        <v>38</v>
      </c>
      <c r="D21" s="3"/>
      <c r="E21" s="11" t="s">
        <v>82</v>
      </c>
      <c r="F21" s="12" t="s">
        <v>83</v>
      </c>
      <c r="G21" s="12">
        <v>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6"/>
      <c r="Y21" s="7"/>
      <c r="Z21" s="7"/>
    </row>
    <row r="22" spans="1:26" ht="24.75" customHeight="1" x14ac:dyDescent="0.2">
      <c r="A22" s="18" t="s">
        <v>84</v>
      </c>
      <c r="B22" s="23" t="s">
        <v>85</v>
      </c>
      <c r="C22" s="10" t="s">
        <v>38</v>
      </c>
      <c r="D22" s="3"/>
      <c r="E22" s="11" t="s">
        <v>86</v>
      </c>
      <c r="F22" s="12" t="s">
        <v>87</v>
      </c>
      <c r="G22" s="12"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6"/>
      <c r="Y22" s="7"/>
      <c r="Z22" s="7"/>
    </row>
    <row r="23" spans="1:26" ht="24.75" customHeight="1" x14ac:dyDescent="0.2">
      <c r="A23" s="26" t="str">
        <f>HYPERLINK("https://www.emerald.com/insight/content/doi/10.1108/IJEBR-08-2018-0521/full/html", """Emotional intelligence and venture internationalization during economic recession""")</f>
        <v>"Emotional intelligence and venture internationalization during economic recession"</v>
      </c>
      <c r="B23" s="23" t="s">
        <v>88</v>
      </c>
      <c r="C23" s="10" t="s">
        <v>55</v>
      </c>
      <c r="D23" s="3"/>
      <c r="E23" s="11" t="s">
        <v>89</v>
      </c>
      <c r="F23" s="12" t="s">
        <v>90</v>
      </c>
      <c r="G23" s="12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6"/>
      <c r="Y23" s="7"/>
      <c r="Z23" s="7"/>
    </row>
    <row r="24" spans="1:26" ht="24.75" customHeight="1" x14ac:dyDescent="0.2">
      <c r="A24" s="26" t="str">
        <f>HYPERLINK("https://www.emerald.com/insight/content/doi/10.1108/IJEBR-06-2019-0336/full/html", """The role of innovation and institutions in entrepreneurship and economic growth in two groups of countries""")</f>
        <v>"The role of innovation and institutions in entrepreneurship and economic growth in two groups of countries"</v>
      </c>
      <c r="B24" s="23" t="s">
        <v>91</v>
      </c>
      <c r="C24" s="10" t="s">
        <v>55</v>
      </c>
      <c r="D24" s="3"/>
      <c r="E24" s="11" t="s">
        <v>92</v>
      </c>
      <c r="F24" s="12" t="s">
        <v>93</v>
      </c>
      <c r="G24" s="12">
        <v>7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6"/>
      <c r="Y24" s="7"/>
      <c r="Z24" s="7"/>
    </row>
    <row r="25" spans="1:26" ht="24.75" customHeight="1" x14ac:dyDescent="0.2">
      <c r="A25" s="26" t="str">
        <f>HYPERLINK("https://www.emerald.com/insight/content/doi/10.1108/IJEBR-12-2018-0806/full/html", """Entrepreneurs' behavioural competencies for internationalisation: Exploratory insights from the Italian context""")</f>
        <v>"Entrepreneurs' behavioural competencies for internationalisation: Exploratory insights from the Italian context"</v>
      </c>
      <c r="B25" s="25" t="s">
        <v>94</v>
      </c>
      <c r="C25" s="10" t="s">
        <v>55</v>
      </c>
      <c r="D25" s="3"/>
      <c r="E25" s="11" t="s">
        <v>95</v>
      </c>
      <c r="F25" s="12" t="s">
        <v>96</v>
      </c>
      <c r="G25" s="12"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6"/>
      <c r="Y25" s="7"/>
      <c r="Z25" s="7"/>
    </row>
    <row r="26" spans="1:26" ht="24.75" customHeight="1" x14ac:dyDescent="0.2">
      <c r="A26" s="26" t="str">
        <f>HYPERLINK("https://www.emerald.com/insight/content/doi/10.1108/IJEBR-11-2019-0637/full/html", """International assignments of employees and entrepreneurial intentions: the mediating role of human capital, social capital and career prospects""")</f>
        <v>"International assignments of employees and entrepreneurial intentions: the mediating role of human capital, social capital and career prospects"</v>
      </c>
      <c r="B26" s="23" t="s">
        <v>97</v>
      </c>
      <c r="C26" s="10" t="s">
        <v>55</v>
      </c>
      <c r="D26" s="3"/>
      <c r="E26" s="11" t="s">
        <v>98</v>
      </c>
      <c r="F26" s="12" t="s">
        <v>99</v>
      </c>
      <c r="G26" s="12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6"/>
      <c r="Y26" s="7"/>
      <c r="Z26" s="7"/>
    </row>
    <row r="27" spans="1:26" ht="24.75" customHeight="1" x14ac:dyDescent="0.2">
      <c r="A27" s="26" t="str">
        <f>HYPERLINK("https://www.emerald.com/insight/content/doi/10.1108/IJEBR-03-2020-0167/full/html", """Internationalization barriers of SMEs from developing countries: a review and research agenda""")</f>
        <v>"Internationalization barriers of SMEs from developing countries: a review and research agenda"</v>
      </c>
      <c r="B27" s="27" t="s">
        <v>100</v>
      </c>
      <c r="C27" s="10" t="s">
        <v>55</v>
      </c>
      <c r="D27" s="3"/>
      <c r="E27" s="11" t="s">
        <v>101</v>
      </c>
      <c r="F27" s="12" t="s">
        <v>102</v>
      </c>
      <c r="G27" s="12">
        <v>4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6"/>
      <c r="Y27" s="7"/>
      <c r="Z27" s="7"/>
    </row>
    <row r="28" spans="1:26" ht="24.75" customHeight="1" x14ac:dyDescent="0.2">
      <c r="A28" s="26" t="str">
        <f>HYPERLINK("https://www.emerald.com/insight/content/doi/10.1108/IJEBR-05-2020-0281/full/html", """Entrepreneurs contextualisation of culture a national setting""")</f>
        <v>"Entrepreneurs contextualisation of culture a national setting"</v>
      </c>
      <c r="B28" s="23" t="s">
        <v>103</v>
      </c>
      <c r="C28" s="10" t="s">
        <v>55</v>
      </c>
      <c r="D28" s="3"/>
      <c r="E28" s="11" t="s">
        <v>104</v>
      </c>
      <c r="F28" s="12" t="s">
        <v>105</v>
      </c>
      <c r="G28" s="12"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6"/>
      <c r="Y28" s="7"/>
      <c r="Z28" s="7"/>
    </row>
    <row r="29" spans="1:26" ht="24.75" customHeight="1" x14ac:dyDescent="0.2">
      <c r="A29" s="18" t="s">
        <v>106</v>
      </c>
      <c r="B29" s="22" t="s">
        <v>107</v>
      </c>
      <c r="C29" s="10" t="s">
        <v>55</v>
      </c>
      <c r="D29" s="3"/>
      <c r="E29" s="11" t="s">
        <v>108</v>
      </c>
      <c r="F29" s="12" t="s">
        <v>109</v>
      </c>
      <c r="G29" s="12"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6"/>
      <c r="Y29" s="7"/>
      <c r="Z29" s="7"/>
    </row>
    <row r="30" spans="1:26" ht="24.75" customHeight="1" x14ac:dyDescent="0.2">
      <c r="A30" s="18" t="s">
        <v>110</v>
      </c>
      <c r="B30" s="22" t="s">
        <v>111</v>
      </c>
      <c r="C30" s="10" t="s">
        <v>59</v>
      </c>
      <c r="D30" s="3"/>
      <c r="E30" s="11" t="s">
        <v>112</v>
      </c>
      <c r="F30" s="12" t="s">
        <v>113</v>
      </c>
      <c r="G30" s="12"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6"/>
      <c r="Y30" s="7"/>
      <c r="Z30" s="7"/>
    </row>
    <row r="31" spans="1:26" ht="24.75" customHeight="1" x14ac:dyDescent="0.2">
      <c r="A31" s="18" t="s">
        <v>114</v>
      </c>
      <c r="B31" s="24" t="s">
        <v>115</v>
      </c>
      <c r="C31" s="10" t="s">
        <v>63</v>
      </c>
      <c r="D31" s="3"/>
      <c r="E31" s="28"/>
      <c r="F31" s="28"/>
      <c r="G31" s="1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6"/>
      <c r="Y31" s="7"/>
      <c r="Z31" s="7"/>
    </row>
    <row r="32" spans="1:26" ht="24.75" customHeight="1" x14ac:dyDescent="0.2">
      <c r="A32" s="18" t="s">
        <v>116</v>
      </c>
      <c r="B32" s="25" t="s">
        <v>117</v>
      </c>
      <c r="C32" s="10" t="s">
        <v>63</v>
      </c>
      <c r="D32" s="3"/>
      <c r="E32" s="29" t="s">
        <v>118</v>
      </c>
      <c r="F32" s="28"/>
      <c r="G32" s="1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6"/>
      <c r="Y32" s="7"/>
      <c r="Z32" s="7"/>
    </row>
    <row r="33" spans="1:26" ht="24.75" customHeight="1" x14ac:dyDescent="0.2">
      <c r="A33" s="18" t="s">
        <v>119</v>
      </c>
      <c r="B33" s="24" t="s">
        <v>120</v>
      </c>
      <c r="C33" s="10" t="s">
        <v>63</v>
      </c>
      <c r="D33" s="3"/>
      <c r="E33" s="30" t="s">
        <v>121</v>
      </c>
      <c r="F33" s="30" t="s">
        <v>122</v>
      </c>
      <c r="G33" s="12">
        <v>12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6"/>
      <c r="Y33" s="7"/>
      <c r="Z33" s="7"/>
    </row>
    <row r="34" spans="1:26" ht="24.75" customHeight="1" x14ac:dyDescent="0.2">
      <c r="A34" s="18" t="s">
        <v>123</v>
      </c>
      <c r="B34" s="24" t="s">
        <v>124</v>
      </c>
      <c r="C34" s="10" t="s">
        <v>63</v>
      </c>
      <c r="D34" s="3"/>
      <c r="E34" s="3"/>
      <c r="F34" s="31"/>
      <c r="G34" s="3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6"/>
      <c r="Y34" s="7"/>
      <c r="Z34" s="7"/>
    </row>
    <row r="35" spans="1:26" ht="24.75" customHeight="1" x14ac:dyDescent="0.2">
      <c r="A35" s="18" t="s">
        <v>125</v>
      </c>
      <c r="B35" s="23" t="s">
        <v>126</v>
      </c>
      <c r="C35" s="10" t="s">
        <v>63</v>
      </c>
      <c r="D35" s="3"/>
      <c r="E35" s="3"/>
      <c r="F35" s="31"/>
      <c r="G35" s="3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6"/>
      <c r="Y35" s="7"/>
      <c r="Z35" s="7"/>
    </row>
    <row r="36" spans="1:26" ht="24.75" customHeight="1" x14ac:dyDescent="0.2">
      <c r="A36" s="18" t="s">
        <v>127</v>
      </c>
      <c r="B36" s="23" t="s">
        <v>128</v>
      </c>
      <c r="C36" s="10" t="s">
        <v>67</v>
      </c>
      <c r="D36" s="3"/>
      <c r="E36" s="3"/>
      <c r="F36" s="31"/>
      <c r="G36" s="3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6"/>
      <c r="Y36" s="7"/>
      <c r="Z36" s="7"/>
    </row>
    <row r="37" spans="1:26" ht="24.75" customHeight="1" x14ac:dyDescent="0.2">
      <c r="A37" s="18" t="s">
        <v>129</v>
      </c>
      <c r="B37" s="33" t="s">
        <v>130</v>
      </c>
      <c r="C37" s="10" t="s">
        <v>67</v>
      </c>
      <c r="D37" s="3"/>
      <c r="E37" s="3"/>
      <c r="F37" s="31"/>
      <c r="G37" s="3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6"/>
      <c r="Y37" s="7"/>
      <c r="Z37" s="7"/>
    </row>
    <row r="38" spans="1:26" ht="24.75" customHeight="1" x14ac:dyDescent="0.2">
      <c r="A38" s="18" t="s">
        <v>131</v>
      </c>
      <c r="B38" s="23" t="s">
        <v>132</v>
      </c>
      <c r="C38" s="10" t="s">
        <v>67</v>
      </c>
      <c r="D38" s="3"/>
      <c r="E38" s="3"/>
      <c r="F38" s="31"/>
      <c r="G38" s="3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6"/>
      <c r="Y38" s="7"/>
      <c r="Z38" s="7"/>
    </row>
    <row r="39" spans="1:26" ht="24.75" customHeight="1" x14ac:dyDescent="0.2">
      <c r="A39" s="18" t="s">
        <v>133</v>
      </c>
      <c r="B39" s="24" t="s">
        <v>134</v>
      </c>
      <c r="C39" s="10" t="s">
        <v>67</v>
      </c>
      <c r="D39" s="3"/>
      <c r="E39" s="3"/>
      <c r="F39" s="31"/>
      <c r="G39" s="3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6"/>
      <c r="Y39" s="7"/>
      <c r="Z39" s="7"/>
    </row>
    <row r="40" spans="1:26" ht="24.75" customHeight="1" x14ac:dyDescent="0.2">
      <c r="A40" s="18" t="s">
        <v>135</v>
      </c>
      <c r="B40" s="22" t="s">
        <v>136</v>
      </c>
      <c r="C40" s="10" t="s">
        <v>67</v>
      </c>
      <c r="D40" s="3"/>
      <c r="E40" s="3"/>
      <c r="F40" s="31"/>
      <c r="G40" s="3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6"/>
      <c r="Y40" s="7"/>
      <c r="Z40" s="7"/>
    </row>
    <row r="41" spans="1:26" ht="24.75" customHeight="1" x14ac:dyDescent="0.2">
      <c r="A41" s="18" t="s">
        <v>137</v>
      </c>
      <c r="B41" s="24" t="s">
        <v>138</v>
      </c>
      <c r="C41" s="10" t="s">
        <v>67</v>
      </c>
      <c r="D41" s="3"/>
      <c r="E41" s="3"/>
      <c r="F41" s="31"/>
      <c r="G41" s="3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6"/>
      <c r="Y41" s="7"/>
      <c r="Z41" s="7"/>
    </row>
    <row r="42" spans="1:26" ht="24.75" customHeight="1" x14ac:dyDescent="0.2">
      <c r="A42" s="26" t="str">
        <f>HYPERLINK("https://www.sciencedirect.com/science/article/pii/S0148296320300035", """Facilitating speed of internationalization: The roles of business intelligence and organizational agility""")</f>
        <v>"Facilitating speed of internationalization: The roles of business intelligence and organizational agility"</v>
      </c>
      <c r="B42" s="23" t="s">
        <v>139</v>
      </c>
      <c r="C42" s="10" t="s">
        <v>71</v>
      </c>
      <c r="D42" s="3"/>
      <c r="E42" s="3"/>
      <c r="F42" s="31"/>
      <c r="G42" s="3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6"/>
      <c r="Y42" s="7"/>
      <c r="Z42" s="7"/>
    </row>
    <row r="43" spans="1:26" ht="24.75" customHeight="1" x14ac:dyDescent="0.2">
      <c r="A43" s="26" t="str">
        <f>HYPERLINK("https://www.sciencedirect.com/science/article/pii/S0148296320300126", """Understanding social entrepreneurship: A cultural perspective in business research""")</f>
        <v>"Understanding social entrepreneurship: A cultural perspective in business research"</v>
      </c>
      <c r="B43" s="23" t="s">
        <v>140</v>
      </c>
      <c r="C43" s="10" t="s">
        <v>71</v>
      </c>
      <c r="D43" s="3"/>
      <c r="E43" s="3"/>
      <c r="F43" s="31"/>
      <c r="G43" s="3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6"/>
      <c r="Y43" s="7"/>
      <c r="Z43" s="7"/>
    </row>
    <row r="44" spans="1:26" ht="24.75" customHeight="1" x14ac:dyDescent="0.2">
      <c r="A44" s="26" t="str">
        <f>HYPERLINK("https://www.sciencedirect.com/science/article/pii/S0148296319306058", """The internationalization of social hybrid firms""")</f>
        <v>"The internationalization of social hybrid firms"</v>
      </c>
      <c r="B44" s="23" t="s">
        <v>141</v>
      </c>
      <c r="C44" s="10" t="s">
        <v>71</v>
      </c>
      <c r="D44" s="3"/>
      <c r="E44" s="3"/>
      <c r="F44" s="31"/>
      <c r="G44" s="3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6"/>
      <c r="Y44" s="7"/>
      <c r="Z44" s="7"/>
    </row>
    <row r="45" spans="1:26" ht="24.75" customHeight="1" x14ac:dyDescent="0.2">
      <c r="A45" s="26" t="str">
        <f>HYPERLINK("https://www.sciencedirect.com/science/article/pii/S0148296319305764", """The motivational factors of business venturing: Opportunity versus necessity? A gendered perspective on European countries""")</f>
        <v>"The motivational factors of business venturing: Opportunity versus necessity? A gendered perspective on European countries"</v>
      </c>
      <c r="B45" s="23" t="s">
        <v>142</v>
      </c>
      <c r="C45" s="10" t="s">
        <v>71</v>
      </c>
      <c r="D45" s="3"/>
      <c r="E45" s="3"/>
      <c r="F45" s="31"/>
      <c r="G45" s="3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6"/>
      <c r="Y45" s="7"/>
      <c r="Z45" s="7"/>
    </row>
    <row r="46" spans="1:26" ht="24.75" customHeight="1" x14ac:dyDescent="0.2">
      <c r="A46" s="26" t="str">
        <f>HYPERLINK("https://www.sciencedirect.com/science/article/pii/S0148296319305454", """The effect of entrepreneurial orientation on firm performance: A multigroup analysis comparing China, Mexico, and Spain""")</f>
        <v>"The effect of entrepreneurial orientation on firm performance: A multigroup analysis comparing China, Mexico, and Spain"</v>
      </c>
      <c r="B46" s="23" t="s">
        <v>143</v>
      </c>
      <c r="C46" s="10" t="s">
        <v>71</v>
      </c>
      <c r="D46" s="3"/>
      <c r="E46" s="3"/>
      <c r="F46" s="31"/>
      <c r="G46" s="3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6"/>
      <c r="Y46" s="7"/>
      <c r="Z46" s="7"/>
    </row>
    <row r="47" spans="1:26" ht="24.75" customHeight="1" x14ac:dyDescent="0.2">
      <c r="A47" s="26" t="str">
        <f>HYPERLINK("https://www.sciencedirect.com/science/article/pii/S0148296319301821", """Market-driven entrepreneurship and institutions""")</f>
        <v>"Market-driven entrepreneurship and institutions"</v>
      </c>
      <c r="B47" s="23" t="s">
        <v>144</v>
      </c>
      <c r="C47" s="10" t="s">
        <v>71</v>
      </c>
      <c r="D47" s="3"/>
      <c r="E47" s="3"/>
      <c r="F47" s="31"/>
      <c r="G47" s="3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6"/>
      <c r="Y47" s="7"/>
      <c r="Z47" s="7"/>
    </row>
    <row r="48" spans="1:26" ht="24.75" customHeight="1" x14ac:dyDescent="0.2">
      <c r="A48" s="26" t="str">
        <f>HYPERLINK("https://www.sciencedirect.com/science/article/pii/S014829631830585X", """Entrepreneurial marketing decision-making in rapidly internationalising and de-internationalising start-up firms""")</f>
        <v>"Entrepreneurial marketing decision-making in rapidly internationalising and de-internationalising start-up firms"</v>
      </c>
      <c r="B48" s="23" t="s">
        <v>145</v>
      </c>
      <c r="C48" s="10" t="s">
        <v>71</v>
      </c>
      <c r="D48" s="3"/>
      <c r="E48" s="3"/>
      <c r="F48" s="31"/>
      <c r="G48" s="3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6"/>
      <c r="Y48" s="7"/>
      <c r="Z48" s="7"/>
    </row>
    <row r="49" spans="1:26" ht="24.75" customHeight="1" x14ac:dyDescent="0.2">
      <c r="A49" s="26" t="str">
        <f>HYPERLINK("https://www.sciencedirect.com/science/article/pii/S0148296319306198", """Sustainable development, economic and financial factors, that influence the opportunity-driven entrepreneurship. An fsQCA approach""")</f>
        <v>"Sustainable development, economic and financial factors, that influence the opportunity-driven entrepreneurship. An fsQCA approach"</v>
      </c>
      <c r="B49" s="23" t="s">
        <v>146</v>
      </c>
      <c r="C49" s="10" t="s">
        <v>71</v>
      </c>
      <c r="D49" s="3"/>
      <c r="E49" s="3"/>
      <c r="F49" s="31"/>
      <c r="G49" s="3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6"/>
      <c r="Y49" s="7"/>
      <c r="Z49" s="7"/>
    </row>
    <row r="50" spans="1:26" ht="24.75" customHeight="1" x14ac:dyDescent="0.2">
      <c r="A50" s="26" t="str">
        <f>HYPERLINK("https://www.sciencedirect.com/science/article/pii/S0148296319306885", """Country-level entrepreneurial attitudes and activity through the years: A panel data analysis using fsQCA”")</f>
        <v>"Country-level entrepreneurial attitudes and activity through the years: A panel data analysis using fsQCA”</v>
      </c>
      <c r="B50" s="23" t="s">
        <v>147</v>
      </c>
      <c r="C50" s="10" t="s">
        <v>71</v>
      </c>
      <c r="D50" s="3"/>
      <c r="E50" s="3"/>
      <c r="F50" s="31"/>
      <c r="G50" s="3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6"/>
      <c r="Y50" s="7"/>
      <c r="Z50" s="7"/>
    </row>
    <row r="51" spans="1:26" ht="24.75" customHeight="1" x14ac:dyDescent="0.2">
      <c r="A51" s="26" t="str">
        <f>HYPERLINK("https://www.sciencedirect.com/science/article/pii/S0148296320304239", """Offshoring innovation: An empirical investigation of dyadic complementarity within SMEs""")</f>
        <v>"Offshoring innovation: An empirical investigation of dyadic complementarity within SMEs"</v>
      </c>
      <c r="B51" s="23" t="s">
        <v>148</v>
      </c>
      <c r="C51" s="10" t="s">
        <v>71</v>
      </c>
      <c r="D51" s="3"/>
      <c r="E51" s="3"/>
      <c r="F51" s="31"/>
      <c r="G51" s="3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6"/>
      <c r="Y51" s="7"/>
      <c r="Z51" s="7"/>
    </row>
    <row r="52" spans="1:26" ht="24.75" customHeight="1" x14ac:dyDescent="0.2">
      <c r="A52" s="26" t="str">
        <f>HYPERLINK("https://www.sciencedirect.com/science/article/pii/S0883902618300910", """Domestic versus foreign listing: Does a CEO's educational experience matter?""")</f>
        <v>"Domestic versus foreign listing: Does a CEO's educational experience matter?"</v>
      </c>
      <c r="B52" s="23" t="s">
        <v>149</v>
      </c>
      <c r="C52" s="10" t="s">
        <v>75</v>
      </c>
      <c r="D52" s="3"/>
      <c r="E52" s="3"/>
      <c r="F52" s="31"/>
      <c r="G52" s="3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6"/>
      <c r="Y52" s="7"/>
      <c r="Z52" s="7"/>
    </row>
    <row r="53" spans="1:26" ht="24.75" customHeight="1" x14ac:dyDescent="0.2">
      <c r="A53" s="26" t="str">
        <f>HYPERLINK("https://www.sciencedirect.com/science/article/pii/S0883902617304639", """The CAGE around cyberspace? How digital innovations internationalize in a virtual world""")</f>
        <v>"The CAGE around cyberspace? How digital innovations internationalize in a virtual world"</v>
      </c>
      <c r="B53" s="23" t="s">
        <v>150</v>
      </c>
      <c r="C53" s="10" t="s">
        <v>75</v>
      </c>
      <c r="D53" s="3"/>
      <c r="E53" s="3"/>
      <c r="F53" s="31"/>
      <c r="G53" s="3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6"/>
      <c r="Y53" s="7"/>
      <c r="Z53" s="7"/>
    </row>
    <row r="54" spans="1:26" ht="24.75" customHeight="1" x14ac:dyDescent="0.2">
      <c r="A54" s="26" t="str">
        <f>HYPERLINK("https://link.springer.com/article/10.1057/s41267-019-00290-0", """Born digitals: Thoughts on their internationalization and a research agenda""")</f>
        <v>"Born digitals: Thoughts on their internationalization and a research agenda"</v>
      </c>
      <c r="B54" s="23" t="s">
        <v>151</v>
      </c>
      <c r="C54" s="10" t="s">
        <v>79</v>
      </c>
      <c r="D54" s="3"/>
      <c r="E54" s="3"/>
      <c r="F54" s="31"/>
      <c r="G54" s="3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6"/>
      <c r="Y54" s="7"/>
      <c r="Z54" s="7"/>
    </row>
    <row r="55" spans="1:26" ht="24.75" customHeight="1" x14ac:dyDescent="0.2">
      <c r="A55" s="26" t="str">
        <f>HYPERLINK("https://link.springer.com/article/10.1057/s41267-019-00250-8", """The ownership structure contingency in the sequential international entry mode decision process: Family owners and institutional investors in family-dominant versus family-influenced firms”")</f>
        <v>"The ownership structure contingency in the sequential international entry mode decision process: Family owners and institutional investors in family-dominant versus family-influenced firms”</v>
      </c>
      <c r="B55" s="23" t="s">
        <v>152</v>
      </c>
      <c r="C55" s="10" t="s">
        <v>79</v>
      </c>
      <c r="D55" s="3"/>
      <c r="E55" s="3"/>
      <c r="F55" s="31"/>
      <c r="G55" s="3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6"/>
      <c r="Y55" s="7"/>
      <c r="Z55" s="7"/>
    </row>
    <row r="56" spans="1:26" ht="24.75" customHeight="1" x14ac:dyDescent="0.2">
      <c r="A56" s="26" t="str">
        <f>HYPERLINK("https://link.springer.com/article/10.1057/s41267-019-00286-w", """Lost that lovin’ feeling: The erosion of trust between small, high-distance partners""")</f>
        <v>"Lost that lovin’ feeling: The erosion of trust between small, high-distance partners"</v>
      </c>
      <c r="B56" s="23" t="s">
        <v>153</v>
      </c>
      <c r="C56" s="10" t="s">
        <v>79</v>
      </c>
      <c r="D56" s="3"/>
      <c r="E56" s="3"/>
      <c r="F56" s="31"/>
      <c r="G56" s="3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6"/>
      <c r="Y56" s="7"/>
      <c r="Z56" s="7"/>
    </row>
    <row r="57" spans="1:26" ht="24.75" customHeight="1" x14ac:dyDescent="0.2">
      <c r="A57" s="26" t="str">
        <f>HYPERLINK("https://www.sciencedirect.com/science/article/pii/S1075425319300468", """Role of overseas ethnic and non-ethnic ties and firm activity in the home country in the internationalization of returnee entrepreneurial firms""")</f>
        <v>"Role of overseas ethnic and non-ethnic ties and firm activity in the home country in the internationalization of returnee entrepreneurial firms"</v>
      </c>
      <c r="B57" s="23" t="s">
        <v>154</v>
      </c>
      <c r="C57" s="10" t="s">
        <v>83</v>
      </c>
      <c r="D57" s="3"/>
      <c r="E57" s="3"/>
      <c r="F57" s="31"/>
      <c r="G57" s="3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6"/>
      <c r="Y57" s="7"/>
      <c r="Z57" s="7"/>
    </row>
    <row r="58" spans="1:26" ht="24.75" customHeight="1" x14ac:dyDescent="0.2">
      <c r="A58" s="26" t="str">
        <f>HYPERLINK("https://www.sciencedirect.com/science/article/pii/S1075425317302727", """International Digital Competence""")</f>
        <v>"International Digital Competence"</v>
      </c>
      <c r="B58" s="23" t="s">
        <v>155</v>
      </c>
      <c r="C58" s="10" t="s">
        <v>83</v>
      </c>
      <c r="D58" s="3"/>
      <c r="E58" s="3"/>
      <c r="F58" s="31"/>
      <c r="G58" s="3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6"/>
      <c r="Y58" s="7"/>
      <c r="Z58" s="7"/>
    </row>
    <row r="59" spans="1:26" ht="24.75" customHeight="1" x14ac:dyDescent="0.2">
      <c r="A59" s="26" t="str">
        <f>HYPERLINK("https://www.sciencedirect.com/science/article/pii/S1075425319302753", """Enhancing the learning advantages of newness: The role of internal social capital in the international performance of young entrepreneurial firms""")</f>
        <v>"Enhancing the learning advantages of newness: The role of internal social capital in the international performance of young entrepreneurial firms"</v>
      </c>
      <c r="B59" s="23" t="s">
        <v>156</v>
      </c>
      <c r="C59" s="10" t="s">
        <v>83</v>
      </c>
      <c r="D59" s="3"/>
      <c r="E59" s="3"/>
      <c r="F59" s="31"/>
      <c r="G59" s="3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6"/>
      <c r="Y59" s="7"/>
      <c r="Z59" s="7"/>
    </row>
    <row r="60" spans="1:26" ht="24.75" customHeight="1" x14ac:dyDescent="0.2">
      <c r="A60" s="26" t="str">
        <f>HYPERLINK("https://www.sciencedirect.com/science/article/pii/S1090951617308647", """New venture adaptation in international markets: A goal orientation theory perspective""")</f>
        <v>"New venture adaptation in international markets: A goal orientation theory perspective"</v>
      </c>
      <c r="B60" s="23" t="s">
        <v>157</v>
      </c>
      <c r="C60" s="10" t="s">
        <v>93</v>
      </c>
      <c r="D60" s="3"/>
      <c r="E60" s="3"/>
      <c r="F60" s="31"/>
      <c r="G60" s="3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6"/>
      <c r="Y60" s="7"/>
      <c r="Z60" s="7"/>
    </row>
    <row r="61" spans="1:26" ht="24.75" customHeight="1" x14ac:dyDescent="0.2">
      <c r="A61" s="26" t="str">
        <f>HYPERLINK("https://www.sciencedirect.com/science/article/pii/S1090951618303468", """New venture internationalization: The role of venture capital types and reputation""")</f>
        <v>"New venture internationalization: The role of venture capital types and reputation"</v>
      </c>
      <c r="B61" s="24" t="s">
        <v>158</v>
      </c>
      <c r="C61" s="10" t="s">
        <v>93</v>
      </c>
      <c r="D61" s="3"/>
      <c r="E61" s="3"/>
      <c r="F61" s="31"/>
      <c r="G61" s="3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"/>
      <c r="Y61" s="7"/>
      <c r="Z61" s="7"/>
    </row>
    <row r="62" spans="1:26" ht="24.75" customHeight="1" x14ac:dyDescent="0.2">
      <c r="A62" s="26" t="str">
        <f>HYPERLINK("https://www.sciencedirect.com/science/article/pii/S1090951618308502", """Antecedents and outcomes of digital platform risk for international new ventures’ internationalization""")</f>
        <v>"Antecedents and outcomes of digital platform risk for international new ventures’ internationalization"</v>
      </c>
      <c r="B62" s="23" t="s">
        <v>159</v>
      </c>
      <c r="C62" s="10" t="s">
        <v>93</v>
      </c>
      <c r="D62" s="3"/>
      <c r="E62" s="3"/>
      <c r="F62" s="31"/>
      <c r="G62" s="3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6"/>
      <c r="Y62" s="7"/>
      <c r="Z62" s="7"/>
    </row>
    <row r="63" spans="1:26" ht="24.75" customHeight="1" x14ac:dyDescent="0.2">
      <c r="A63" s="26" t="str">
        <f>HYPERLINK("https://www.sciencedirect.com/science/article/pii/S1090951618302293", """International orientation of Chinese internet SMEs: Direct and indirect effects of foreign and indigenous social networking site use""")</f>
        <v>"International orientation of Chinese internet SMEs: Direct and indirect effects of foreign and indigenous social networking site use"</v>
      </c>
      <c r="B63" s="23" t="s">
        <v>160</v>
      </c>
      <c r="C63" s="10" t="s">
        <v>93</v>
      </c>
      <c r="D63" s="3"/>
      <c r="E63" s="3"/>
      <c r="F63" s="31"/>
      <c r="G63" s="3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6"/>
      <c r="Y63" s="7"/>
      <c r="Z63" s="7"/>
    </row>
    <row r="64" spans="1:26" ht="24.75" customHeight="1" x14ac:dyDescent="0.2">
      <c r="A64" s="26" t="str">
        <f>HYPERLINK("https://www.sciencedirect.com/science/article/pii/S1090951618301585", """International social SMEs in emerging countries: Do governments support their international growth?""")</f>
        <v>"International social SMEs in emerging countries: Do governments support their international growth?"</v>
      </c>
      <c r="B64" s="23" t="s">
        <v>161</v>
      </c>
      <c r="C64" s="10" t="s">
        <v>93</v>
      </c>
      <c r="D64" s="3"/>
      <c r="E64" s="3"/>
      <c r="F64" s="31"/>
      <c r="G64" s="3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6"/>
      <c r="Y64" s="7"/>
      <c r="Z64" s="7"/>
    </row>
    <row r="65" spans="1:26" ht="24.75" customHeight="1" x14ac:dyDescent="0.2">
      <c r="A65" s="26" t="str">
        <f>HYPERLINK("https://www.sciencedirect.com/science/article/pii/S1090951620300535", """Keeping up with the neighbors: The role of cluster identity in internationalization""")</f>
        <v>"Keeping up with the neighbors: The role of cluster identity in internationalization"</v>
      </c>
      <c r="B65" s="23" t="s">
        <v>162</v>
      </c>
      <c r="C65" s="10" t="s">
        <v>93</v>
      </c>
      <c r="D65" s="3"/>
      <c r="E65" s="3"/>
      <c r="F65" s="31"/>
      <c r="G65" s="3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6"/>
      <c r="Y65" s="7"/>
      <c r="Z65" s="7"/>
    </row>
    <row r="66" spans="1:26" ht="24.75" customHeight="1" x14ac:dyDescent="0.2">
      <c r="A66" s="34" t="s">
        <v>163</v>
      </c>
      <c r="B66" s="35" t="s">
        <v>164</v>
      </c>
      <c r="C66" s="10" t="s">
        <v>93</v>
      </c>
      <c r="D66" s="3"/>
      <c r="E66" s="3"/>
      <c r="F66" s="31"/>
      <c r="G66" s="3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6"/>
      <c r="Y66" s="7"/>
      <c r="Z66" s="7"/>
    </row>
    <row r="67" spans="1:26" ht="24.75" customHeight="1" x14ac:dyDescent="0.2">
      <c r="A67" s="18" t="s">
        <v>165</v>
      </c>
      <c r="B67" s="23" t="s">
        <v>166</v>
      </c>
      <c r="C67" s="10" t="s">
        <v>99</v>
      </c>
      <c r="D67" s="3"/>
      <c r="E67" s="3"/>
      <c r="F67" s="31"/>
      <c r="G67" s="3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6"/>
      <c r="Y67" s="7"/>
      <c r="Z67" s="7"/>
    </row>
    <row r="68" spans="1:26" ht="24.75" customHeight="1" x14ac:dyDescent="0.2">
      <c r="A68" s="26" t="str">
        <f>HYPERLINK("https://link.springer.com/article/10.1007/s11575-020-00414-x", """Toward Greater Understanding of the Relationship Between Entrepreneurial Orientation and International Performance""")</f>
        <v>"Toward Greater Understanding of the Relationship Between Entrepreneurial Orientation and International Performance"</v>
      </c>
      <c r="B68" s="23" t="s">
        <v>167</v>
      </c>
      <c r="C68" s="10" t="s">
        <v>102</v>
      </c>
      <c r="D68" s="3"/>
      <c r="E68" s="3"/>
      <c r="F68" s="31"/>
      <c r="G68" s="3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6"/>
      <c r="Y68" s="7"/>
      <c r="Z68" s="7"/>
    </row>
    <row r="69" spans="1:26" ht="24.75" customHeight="1" x14ac:dyDescent="0.2">
      <c r="A69" s="26" t="str">
        <f>HYPERLINK("https://link.springer.com/article/10.1007/s11575-020-00421-y", """Trade Shows and SME Internationalisation: Networking for Performance""")</f>
        <v>"Trade Shows and SME Internationalisation: Networking for Performance"</v>
      </c>
      <c r="B69" s="23" t="s">
        <v>168</v>
      </c>
      <c r="C69" s="10" t="s">
        <v>102</v>
      </c>
      <c r="D69" s="3"/>
      <c r="E69" s="3"/>
      <c r="F69" s="31"/>
      <c r="G69" s="3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6"/>
      <c r="Y69" s="7"/>
      <c r="Z69" s="7"/>
    </row>
    <row r="70" spans="1:26" ht="24.75" customHeight="1" x14ac:dyDescent="0.2">
      <c r="A70" s="18" t="s">
        <v>169</v>
      </c>
      <c r="B70" s="23" t="s">
        <v>170</v>
      </c>
      <c r="C70" s="10" t="s">
        <v>102</v>
      </c>
      <c r="D70" s="3"/>
      <c r="E70" s="3"/>
      <c r="F70" s="31"/>
      <c r="G70" s="3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6"/>
      <c r="Y70" s="7"/>
      <c r="Z70" s="7"/>
    </row>
    <row r="71" spans="1:26" ht="24.75" customHeight="1" x14ac:dyDescent="0.2">
      <c r="A71" s="18" t="s">
        <v>171</v>
      </c>
      <c r="B71" s="23" t="s">
        <v>172</v>
      </c>
      <c r="C71" s="10" t="s">
        <v>102</v>
      </c>
      <c r="D71" s="3"/>
      <c r="E71" s="3"/>
      <c r="F71" s="31"/>
      <c r="G71" s="3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6"/>
      <c r="Y71" s="7"/>
      <c r="Z71" s="7"/>
    </row>
    <row r="72" spans="1:26" ht="24.75" customHeight="1" x14ac:dyDescent="0.2">
      <c r="A72" s="18" t="s">
        <v>173</v>
      </c>
      <c r="B72" s="23" t="s">
        <v>174</v>
      </c>
      <c r="C72" s="10" t="s">
        <v>122</v>
      </c>
      <c r="D72" s="3"/>
      <c r="E72" s="3"/>
      <c r="F72" s="31"/>
      <c r="G72" s="3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6"/>
      <c r="Y72" s="7"/>
      <c r="Z72" s="7"/>
    </row>
    <row r="73" spans="1:26" ht="24.75" customHeight="1" x14ac:dyDescent="0.2">
      <c r="A73" s="18" t="s">
        <v>175</v>
      </c>
      <c r="B73" s="23" t="s">
        <v>176</v>
      </c>
      <c r="C73" s="10" t="s">
        <v>122</v>
      </c>
      <c r="D73" s="3"/>
      <c r="E73" s="3"/>
      <c r="F73" s="31"/>
      <c r="G73" s="3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6"/>
      <c r="Y73" s="7"/>
      <c r="Z73" s="7"/>
    </row>
    <row r="74" spans="1:26" ht="24.75" customHeight="1" x14ac:dyDescent="0.2">
      <c r="A74" s="18" t="s">
        <v>177</v>
      </c>
      <c r="B74" s="23" t="s">
        <v>178</v>
      </c>
      <c r="C74" s="10" t="s">
        <v>122</v>
      </c>
      <c r="D74" s="3"/>
      <c r="E74" s="3"/>
      <c r="F74" s="31"/>
      <c r="G74" s="3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6"/>
      <c r="Y74" s="7"/>
      <c r="Z74" s="7"/>
    </row>
    <row r="75" spans="1:26" ht="24.75" customHeight="1" x14ac:dyDescent="0.2">
      <c r="A75" s="18" t="s">
        <v>179</v>
      </c>
      <c r="B75" s="23" t="s">
        <v>180</v>
      </c>
      <c r="C75" s="10" t="s">
        <v>122</v>
      </c>
      <c r="D75" s="3"/>
      <c r="E75" s="3"/>
      <c r="F75" s="31"/>
      <c r="G75" s="3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6"/>
      <c r="Y75" s="7"/>
      <c r="Z75" s="7"/>
    </row>
    <row r="76" spans="1:26" ht="24.75" customHeight="1" x14ac:dyDescent="0.2">
      <c r="A76" s="21" t="s">
        <v>181</v>
      </c>
      <c r="B76" s="23" t="s">
        <v>182</v>
      </c>
      <c r="C76" s="10" t="s">
        <v>122</v>
      </c>
      <c r="D76" s="3"/>
      <c r="E76" s="3"/>
      <c r="F76" s="31"/>
      <c r="G76" s="3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6"/>
      <c r="Y76" s="7"/>
      <c r="Z76" s="7"/>
    </row>
    <row r="77" spans="1:26" ht="24.75" customHeight="1" x14ac:dyDescent="0.2">
      <c r="A77" s="18" t="s">
        <v>183</v>
      </c>
      <c r="B77" s="23" t="s">
        <v>184</v>
      </c>
      <c r="C77" s="10" t="s">
        <v>122</v>
      </c>
      <c r="D77" s="3"/>
      <c r="E77" s="3"/>
      <c r="F77" s="31"/>
      <c r="G77" s="3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6"/>
      <c r="Y77" s="7"/>
      <c r="Z77" s="7"/>
    </row>
    <row r="78" spans="1:26" ht="24.75" customHeight="1" x14ac:dyDescent="0.2">
      <c r="A78" s="21" t="s">
        <v>185</v>
      </c>
      <c r="B78" s="23" t="s">
        <v>186</v>
      </c>
      <c r="C78" s="10" t="s">
        <v>122</v>
      </c>
      <c r="D78" s="3"/>
      <c r="E78" s="3"/>
      <c r="F78" s="31"/>
      <c r="G78" s="3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6"/>
      <c r="Y78" s="7"/>
      <c r="Z78" s="7"/>
    </row>
    <row r="79" spans="1:26" ht="24.75" customHeight="1" x14ac:dyDescent="0.2">
      <c r="A79" s="18" t="s">
        <v>187</v>
      </c>
      <c r="B79" s="23" t="s">
        <v>188</v>
      </c>
      <c r="C79" s="10" t="s">
        <v>122</v>
      </c>
      <c r="D79" s="3"/>
      <c r="E79" s="3"/>
      <c r="F79" s="31"/>
      <c r="G79" s="3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6"/>
      <c r="Y79" s="7"/>
      <c r="Z79" s="7"/>
    </row>
    <row r="80" spans="1:26" ht="24.75" customHeight="1" x14ac:dyDescent="0.2">
      <c r="A80" s="18" t="s">
        <v>189</v>
      </c>
      <c r="B80" s="23" t="s">
        <v>190</v>
      </c>
      <c r="C80" s="10" t="s">
        <v>122</v>
      </c>
      <c r="D80" s="3"/>
      <c r="E80" s="3"/>
      <c r="F80" s="31"/>
      <c r="G80" s="3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6"/>
      <c r="Y80" s="7"/>
      <c r="Z80" s="7"/>
    </row>
    <row r="81" spans="1:26" ht="24.75" customHeight="1" x14ac:dyDescent="0.2">
      <c r="A81" s="21" t="s">
        <v>191</v>
      </c>
      <c r="B81" s="23" t="s">
        <v>192</v>
      </c>
      <c r="C81" s="10" t="s">
        <v>122</v>
      </c>
      <c r="D81" s="3"/>
      <c r="E81" s="3"/>
      <c r="F81" s="31"/>
      <c r="G81" s="3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6"/>
      <c r="Y81" s="7"/>
      <c r="Z81" s="7"/>
    </row>
    <row r="82" spans="1:26" ht="24.75" customHeight="1" x14ac:dyDescent="0.2">
      <c r="A82" s="18" t="s">
        <v>193</v>
      </c>
      <c r="B82" s="23" t="s">
        <v>194</v>
      </c>
      <c r="C82" s="10" t="s">
        <v>122</v>
      </c>
      <c r="D82" s="3"/>
      <c r="E82" s="3"/>
      <c r="F82" s="31"/>
      <c r="G82" s="3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6"/>
      <c r="Y82" s="7"/>
      <c r="Z82" s="7"/>
    </row>
    <row r="83" spans="1:26" ht="24.75" customHeight="1" x14ac:dyDescent="0.2">
      <c r="A83" s="18" t="s">
        <v>195</v>
      </c>
      <c r="B83" s="22" t="s">
        <v>196</v>
      </c>
      <c r="C83" s="10" t="s">
        <v>122</v>
      </c>
      <c r="D83" s="3"/>
      <c r="E83" s="3"/>
      <c r="F83" s="31"/>
      <c r="G83" s="3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6"/>
      <c r="Y83" s="7"/>
      <c r="Z83" s="7"/>
    </row>
    <row r="84" spans="1:26" ht="24.75" customHeight="1" x14ac:dyDescent="0.2">
      <c r="A84" s="33"/>
      <c r="B84" s="33"/>
      <c r="C84" s="36"/>
      <c r="D84" s="3"/>
      <c r="E84" s="3"/>
      <c r="F84" s="31"/>
      <c r="G84" s="3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6"/>
      <c r="Y84" s="7"/>
      <c r="Z84" s="7"/>
    </row>
    <row r="85" spans="1:26" ht="24.75" customHeight="1" x14ac:dyDescent="0.2">
      <c r="A85" s="33"/>
      <c r="B85" s="33"/>
      <c r="C85" s="36"/>
      <c r="D85" s="3"/>
      <c r="E85" s="3"/>
      <c r="F85" s="31"/>
      <c r="G85" s="3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6"/>
      <c r="Y85" s="7"/>
      <c r="Z85" s="7"/>
    </row>
    <row r="86" spans="1:26" ht="24.75" customHeight="1" x14ac:dyDescent="0.2">
      <c r="A86" s="33"/>
      <c r="B86" s="33"/>
      <c r="C86" s="36"/>
      <c r="D86" s="3"/>
      <c r="E86" s="3"/>
      <c r="F86" s="31"/>
      <c r="G86" s="3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6"/>
      <c r="Y86" s="7"/>
      <c r="Z86" s="7"/>
    </row>
    <row r="87" spans="1:26" ht="24.75" customHeight="1" x14ac:dyDescent="0.2">
      <c r="A87" s="33"/>
      <c r="B87" s="33"/>
      <c r="C87" s="36"/>
      <c r="D87" s="3"/>
      <c r="E87" s="3"/>
      <c r="F87" s="31"/>
      <c r="G87" s="3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6"/>
      <c r="Y87" s="7"/>
      <c r="Z87" s="7"/>
    </row>
    <row r="88" spans="1:26" ht="24.75" customHeight="1" x14ac:dyDescent="0.2">
      <c r="A88" s="33"/>
      <c r="B88" s="33"/>
      <c r="C88" s="36"/>
      <c r="D88" s="3"/>
      <c r="E88" s="3"/>
      <c r="F88" s="31"/>
      <c r="G88" s="3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6"/>
      <c r="Y88" s="7"/>
      <c r="Z88" s="7"/>
    </row>
    <row r="89" spans="1:26" ht="24.75" customHeight="1" x14ac:dyDescent="0.2">
      <c r="A89" s="33"/>
      <c r="B89" s="33"/>
      <c r="C89" s="36"/>
      <c r="D89" s="3"/>
      <c r="E89" s="3"/>
      <c r="F89" s="31"/>
      <c r="G89" s="3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6"/>
      <c r="Y89" s="7"/>
      <c r="Z89" s="7"/>
    </row>
    <row r="90" spans="1:26" ht="24.75" customHeight="1" x14ac:dyDescent="0.2">
      <c r="A90" s="33"/>
      <c r="B90" s="33"/>
      <c r="C90" s="36"/>
      <c r="D90" s="3"/>
      <c r="E90" s="3"/>
      <c r="F90" s="31"/>
      <c r="G90" s="3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6"/>
      <c r="Y90" s="7"/>
      <c r="Z90" s="7"/>
    </row>
    <row r="91" spans="1:26" ht="24.75" customHeight="1" x14ac:dyDescent="0.2">
      <c r="A91" s="33"/>
      <c r="B91" s="33"/>
      <c r="C91" s="36"/>
      <c r="D91" s="3"/>
      <c r="E91" s="3"/>
      <c r="F91" s="31"/>
      <c r="G91" s="3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6"/>
      <c r="Y91" s="7"/>
      <c r="Z91" s="7"/>
    </row>
    <row r="92" spans="1:26" ht="24.75" customHeight="1" x14ac:dyDescent="0.2">
      <c r="A92" s="33"/>
      <c r="B92" s="33"/>
      <c r="C92" s="36"/>
      <c r="D92" s="3"/>
      <c r="E92" s="3"/>
      <c r="F92" s="31"/>
      <c r="G92" s="3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6"/>
      <c r="Y92" s="7"/>
      <c r="Z92" s="7"/>
    </row>
    <row r="93" spans="1:26" ht="24.75" customHeight="1" x14ac:dyDescent="0.2">
      <c r="A93" s="33"/>
      <c r="B93" s="33"/>
      <c r="C93" s="36"/>
      <c r="D93" s="3"/>
      <c r="E93" s="3"/>
      <c r="F93" s="31"/>
      <c r="G93" s="3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6"/>
      <c r="Y93" s="7"/>
      <c r="Z93" s="7"/>
    </row>
    <row r="94" spans="1:26" ht="24.75" customHeight="1" x14ac:dyDescent="0.2">
      <c r="A94" s="33"/>
      <c r="B94" s="33"/>
      <c r="C94" s="36"/>
      <c r="D94" s="3"/>
      <c r="E94" s="3"/>
      <c r="F94" s="31"/>
      <c r="G94" s="3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6"/>
      <c r="Y94" s="7"/>
      <c r="Z94" s="7"/>
    </row>
    <row r="95" spans="1:26" ht="24.75" customHeight="1" x14ac:dyDescent="0.2">
      <c r="A95" s="33"/>
      <c r="B95" s="33"/>
      <c r="C95" s="36"/>
      <c r="D95" s="3"/>
      <c r="E95" s="3"/>
      <c r="F95" s="31"/>
      <c r="G95" s="3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6"/>
      <c r="Y95" s="7"/>
      <c r="Z95" s="7"/>
    </row>
    <row r="96" spans="1:26" ht="24.75" customHeight="1" x14ac:dyDescent="0.2">
      <c r="A96" s="33"/>
      <c r="B96" s="33"/>
      <c r="C96" s="36"/>
      <c r="D96" s="3"/>
      <c r="E96" s="3"/>
      <c r="F96" s="31"/>
      <c r="G96" s="3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6"/>
      <c r="Y96" s="7"/>
      <c r="Z96" s="7"/>
    </row>
    <row r="97" spans="1:26" ht="24.75" customHeight="1" x14ac:dyDescent="0.2">
      <c r="A97" s="33"/>
      <c r="B97" s="33"/>
      <c r="C97" s="36"/>
      <c r="D97" s="3"/>
      <c r="E97" s="3"/>
      <c r="F97" s="31"/>
      <c r="G97" s="3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6"/>
      <c r="Y97" s="7"/>
      <c r="Z97" s="7"/>
    </row>
    <row r="98" spans="1:26" ht="24.75" customHeight="1" x14ac:dyDescent="0.2">
      <c r="A98" s="33"/>
      <c r="B98" s="33"/>
      <c r="C98" s="36"/>
      <c r="D98" s="3"/>
      <c r="E98" s="3"/>
      <c r="F98" s="31"/>
      <c r="G98" s="3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6"/>
      <c r="Y98" s="7"/>
      <c r="Z98" s="7"/>
    </row>
    <row r="99" spans="1:26" ht="24.75" customHeight="1" x14ac:dyDescent="0.2">
      <c r="A99" s="33"/>
      <c r="B99" s="33"/>
      <c r="C99" s="36"/>
      <c r="D99" s="3"/>
      <c r="E99" s="3"/>
      <c r="F99" s="31"/>
      <c r="G99" s="3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6"/>
      <c r="Y99" s="7"/>
      <c r="Z99" s="7"/>
    </row>
    <row r="100" spans="1:26" ht="24.75" customHeight="1" x14ac:dyDescent="0.2">
      <c r="A100" s="33"/>
      <c r="B100" s="33"/>
      <c r="C100" s="36"/>
      <c r="D100" s="3"/>
      <c r="E100" s="3"/>
      <c r="F100" s="31"/>
      <c r="G100" s="3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6"/>
      <c r="Y100" s="7"/>
      <c r="Z100" s="7"/>
    </row>
    <row r="101" spans="1:26" ht="24.75" customHeight="1" x14ac:dyDescent="0.2">
      <c r="A101" s="33"/>
      <c r="B101" s="33"/>
      <c r="C101" s="36"/>
      <c r="D101" s="3"/>
      <c r="E101" s="3"/>
      <c r="F101" s="31"/>
      <c r="G101" s="3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6"/>
      <c r="Y101" s="7"/>
      <c r="Z101" s="7"/>
    </row>
    <row r="102" spans="1:26" ht="24.75" customHeight="1" x14ac:dyDescent="0.2">
      <c r="A102" s="33"/>
      <c r="B102" s="33"/>
      <c r="C102" s="36"/>
      <c r="D102" s="3"/>
      <c r="E102" s="3"/>
      <c r="F102" s="31"/>
      <c r="G102" s="3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6"/>
      <c r="Y102" s="7"/>
      <c r="Z102" s="7"/>
    </row>
    <row r="103" spans="1:26" ht="24.75" customHeight="1" x14ac:dyDescent="0.2">
      <c r="A103" s="33"/>
      <c r="B103" s="33"/>
      <c r="C103" s="36"/>
      <c r="D103" s="3"/>
      <c r="E103" s="3"/>
      <c r="F103" s="31"/>
      <c r="G103" s="3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6"/>
      <c r="Y103" s="7"/>
      <c r="Z103" s="7"/>
    </row>
    <row r="104" spans="1:26" ht="24.75" customHeight="1" x14ac:dyDescent="0.2">
      <c r="A104" s="33"/>
      <c r="B104" s="33"/>
      <c r="C104" s="36"/>
      <c r="D104" s="3"/>
      <c r="E104" s="3"/>
      <c r="F104" s="31"/>
      <c r="G104" s="3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6"/>
      <c r="Y104" s="7"/>
      <c r="Z104" s="7"/>
    </row>
    <row r="105" spans="1:26" ht="24.75" customHeight="1" x14ac:dyDescent="0.2">
      <c r="A105" s="33"/>
      <c r="B105" s="33"/>
      <c r="C105" s="36"/>
      <c r="D105" s="3"/>
      <c r="E105" s="3"/>
      <c r="F105" s="31"/>
      <c r="G105" s="3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6"/>
      <c r="Y105" s="7"/>
      <c r="Z105" s="7"/>
    </row>
    <row r="106" spans="1:26" ht="24.75" customHeight="1" x14ac:dyDescent="0.2">
      <c r="A106" s="33"/>
      <c r="B106" s="33"/>
      <c r="C106" s="36"/>
      <c r="D106" s="3"/>
      <c r="E106" s="3"/>
      <c r="F106" s="31"/>
      <c r="G106" s="3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6"/>
      <c r="Y106" s="7"/>
      <c r="Z106" s="7"/>
    </row>
    <row r="107" spans="1:26" ht="24.75" customHeight="1" x14ac:dyDescent="0.2">
      <c r="A107" s="33"/>
      <c r="B107" s="33"/>
      <c r="C107" s="36"/>
      <c r="D107" s="3"/>
      <c r="E107" s="3"/>
      <c r="F107" s="31"/>
      <c r="G107" s="3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6"/>
      <c r="Y107" s="7"/>
      <c r="Z107" s="7"/>
    </row>
    <row r="108" spans="1:26" ht="24.75" customHeight="1" x14ac:dyDescent="0.2">
      <c r="A108" s="33"/>
      <c r="B108" s="33"/>
      <c r="C108" s="36"/>
      <c r="D108" s="3"/>
      <c r="E108" s="3"/>
      <c r="F108" s="31"/>
      <c r="G108" s="3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6"/>
      <c r="Y108" s="7"/>
      <c r="Z108" s="7"/>
    </row>
    <row r="109" spans="1:26" ht="24.75" customHeight="1" x14ac:dyDescent="0.2">
      <c r="A109" s="33"/>
      <c r="B109" s="33"/>
      <c r="C109" s="36"/>
      <c r="D109" s="3"/>
      <c r="E109" s="3"/>
      <c r="F109" s="31"/>
      <c r="G109" s="3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6"/>
      <c r="Y109" s="7"/>
      <c r="Z109" s="7"/>
    </row>
    <row r="110" spans="1:26" ht="24.75" customHeight="1" x14ac:dyDescent="0.2">
      <c r="A110" s="33"/>
      <c r="B110" s="33"/>
      <c r="C110" s="36"/>
      <c r="D110" s="3"/>
      <c r="E110" s="3"/>
      <c r="F110" s="31"/>
      <c r="G110" s="3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6"/>
      <c r="Y110" s="7"/>
      <c r="Z110" s="7"/>
    </row>
    <row r="111" spans="1:26" ht="24.75" customHeight="1" x14ac:dyDescent="0.2">
      <c r="A111" s="33"/>
      <c r="B111" s="33"/>
      <c r="C111" s="36"/>
      <c r="D111" s="3"/>
      <c r="E111" s="3"/>
      <c r="F111" s="31"/>
      <c r="G111" s="3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6"/>
      <c r="Y111" s="7"/>
      <c r="Z111" s="7"/>
    </row>
    <row r="112" spans="1:26" ht="24.75" customHeight="1" x14ac:dyDescent="0.2">
      <c r="A112" s="33"/>
      <c r="B112" s="33"/>
      <c r="C112" s="36"/>
      <c r="D112" s="3"/>
      <c r="E112" s="3"/>
      <c r="F112" s="31"/>
      <c r="G112" s="3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6"/>
      <c r="Y112" s="7"/>
      <c r="Z112" s="7"/>
    </row>
    <row r="113" spans="1:26" ht="24.75" customHeight="1" x14ac:dyDescent="0.2">
      <c r="A113" s="33"/>
      <c r="B113" s="33"/>
      <c r="C113" s="36"/>
      <c r="D113" s="3"/>
      <c r="E113" s="3"/>
      <c r="F113" s="31"/>
      <c r="G113" s="3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6"/>
      <c r="Y113" s="7"/>
      <c r="Z113" s="7"/>
    </row>
    <row r="114" spans="1:26" ht="24.75" customHeight="1" x14ac:dyDescent="0.2">
      <c r="A114" s="33"/>
      <c r="B114" s="33"/>
      <c r="C114" s="36"/>
      <c r="D114" s="3"/>
      <c r="E114" s="3"/>
      <c r="F114" s="31"/>
      <c r="G114" s="3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6"/>
      <c r="Y114" s="7"/>
      <c r="Z114" s="7"/>
    </row>
    <row r="115" spans="1:26" ht="24.75" customHeight="1" x14ac:dyDescent="0.2">
      <c r="A115" s="33"/>
      <c r="B115" s="33"/>
      <c r="C115" s="36"/>
      <c r="D115" s="3"/>
      <c r="E115" s="3"/>
      <c r="F115" s="31"/>
      <c r="G115" s="3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6"/>
      <c r="Y115" s="7"/>
      <c r="Z115" s="7"/>
    </row>
    <row r="116" spans="1:26" ht="24.75" customHeight="1" x14ac:dyDescent="0.2">
      <c r="A116" s="33"/>
      <c r="B116" s="33"/>
      <c r="C116" s="36"/>
      <c r="D116" s="3"/>
      <c r="E116" s="3"/>
      <c r="F116" s="31"/>
      <c r="G116" s="3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6"/>
      <c r="Y116" s="7"/>
      <c r="Z116" s="7"/>
    </row>
    <row r="117" spans="1:26" ht="24.75" customHeight="1" x14ac:dyDescent="0.2">
      <c r="A117" s="33"/>
      <c r="B117" s="33"/>
      <c r="C117" s="36"/>
      <c r="D117" s="3"/>
      <c r="E117" s="3"/>
      <c r="F117" s="31"/>
      <c r="G117" s="3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6"/>
      <c r="Y117" s="7"/>
      <c r="Z117" s="7"/>
    </row>
    <row r="118" spans="1:26" ht="24.75" customHeight="1" x14ac:dyDescent="0.2">
      <c r="A118" s="33"/>
      <c r="B118" s="33"/>
      <c r="C118" s="36"/>
      <c r="D118" s="3"/>
      <c r="E118" s="3"/>
      <c r="F118" s="31"/>
      <c r="G118" s="3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6"/>
      <c r="Y118" s="7"/>
      <c r="Z118" s="7"/>
    </row>
    <row r="119" spans="1:26" ht="24.75" customHeight="1" x14ac:dyDescent="0.2">
      <c r="A119" s="33"/>
      <c r="B119" s="33"/>
      <c r="C119" s="36"/>
      <c r="D119" s="3"/>
      <c r="E119" s="3"/>
      <c r="F119" s="31"/>
      <c r="G119" s="3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6"/>
      <c r="Y119" s="7"/>
      <c r="Z119" s="7"/>
    </row>
    <row r="120" spans="1:26" ht="24.75" customHeight="1" x14ac:dyDescent="0.2">
      <c r="A120" s="33"/>
      <c r="B120" s="33"/>
      <c r="C120" s="36"/>
      <c r="D120" s="3"/>
      <c r="E120" s="3"/>
      <c r="F120" s="31"/>
      <c r="G120" s="3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6"/>
      <c r="Y120" s="7"/>
      <c r="Z120" s="7"/>
    </row>
    <row r="121" spans="1:26" ht="24.75" customHeight="1" x14ac:dyDescent="0.2">
      <c r="A121" s="33"/>
      <c r="B121" s="33"/>
      <c r="C121" s="36"/>
      <c r="D121" s="3"/>
      <c r="E121" s="3"/>
      <c r="F121" s="31"/>
      <c r="G121" s="3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6"/>
      <c r="Y121" s="7"/>
      <c r="Z121" s="7"/>
    </row>
    <row r="122" spans="1:26" ht="24.75" customHeight="1" x14ac:dyDescent="0.2">
      <c r="A122" s="33"/>
      <c r="B122" s="33"/>
      <c r="C122" s="36"/>
      <c r="D122" s="3"/>
      <c r="E122" s="3"/>
      <c r="F122" s="31"/>
      <c r="G122" s="3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6"/>
      <c r="Y122" s="7"/>
      <c r="Z122" s="7"/>
    </row>
    <row r="123" spans="1:26" ht="24.75" customHeight="1" x14ac:dyDescent="0.2">
      <c r="A123" s="33"/>
      <c r="B123" s="33"/>
      <c r="C123" s="36"/>
      <c r="D123" s="3"/>
      <c r="E123" s="3"/>
      <c r="F123" s="31"/>
      <c r="G123" s="3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"/>
      <c r="Y123" s="7"/>
      <c r="Z123" s="7"/>
    </row>
    <row r="124" spans="1:26" ht="24.75" customHeight="1" x14ac:dyDescent="0.2">
      <c r="A124" s="33"/>
      <c r="B124" s="33"/>
      <c r="C124" s="36"/>
      <c r="D124" s="3"/>
      <c r="E124" s="3"/>
      <c r="F124" s="31"/>
      <c r="G124" s="3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6"/>
      <c r="Y124" s="7"/>
      <c r="Z124" s="7"/>
    </row>
    <row r="125" spans="1:26" ht="24.75" customHeight="1" x14ac:dyDescent="0.2">
      <c r="A125" s="33"/>
      <c r="B125" s="33"/>
      <c r="C125" s="36"/>
      <c r="D125" s="3"/>
      <c r="E125" s="3"/>
      <c r="F125" s="31"/>
      <c r="G125" s="3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6"/>
      <c r="Y125" s="7"/>
      <c r="Z125" s="7"/>
    </row>
    <row r="126" spans="1:26" ht="24.75" customHeight="1" x14ac:dyDescent="0.2">
      <c r="A126" s="33"/>
      <c r="B126" s="33"/>
      <c r="C126" s="36"/>
      <c r="D126" s="3"/>
      <c r="E126" s="3"/>
      <c r="F126" s="31"/>
      <c r="G126" s="3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6"/>
      <c r="Y126" s="7"/>
      <c r="Z126" s="7"/>
    </row>
    <row r="127" spans="1:26" ht="24.75" customHeight="1" x14ac:dyDescent="0.2">
      <c r="A127" s="33"/>
      <c r="B127" s="33"/>
      <c r="C127" s="36"/>
      <c r="D127" s="3"/>
      <c r="E127" s="3"/>
      <c r="F127" s="31"/>
      <c r="G127" s="3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6"/>
      <c r="Y127" s="7"/>
      <c r="Z127" s="7"/>
    </row>
    <row r="128" spans="1:26" ht="24.75" customHeight="1" x14ac:dyDescent="0.2">
      <c r="A128" s="33"/>
      <c r="B128" s="33"/>
      <c r="C128" s="36"/>
      <c r="D128" s="3"/>
      <c r="E128" s="3"/>
      <c r="F128" s="31"/>
      <c r="G128" s="3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6"/>
      <c r="Y128" s="7"/>
      <c r="Z128" s="7"/>
    </row>
    <row r="129" spans="1:26" ht="24.75" customHeight="1" x14ac:dyDescent="0.2">
      <c r="A129" s="33"/>
      <c r="B129" s="33"/>
      <c r="C129" s="36"/>
      <c r="D129" s="3"/>
      <c r="E129" s="3"/>
      <c r="F129" s="31"/>
      <c r="G129" s="3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6"/>
      <c r="Y129" s="7"/>
      <c r="Z129" s="7"/>
    </row>
    <row r="130" spans="1:26" ht="24.75" customHeight="1" x14ac:dyDescent="0.2">
      <c r="A130" s="33"/>
      <c r="B130" s="33"/>
      <c r="C130" s="36"/>
      <c r="D130" s="3"/>
      <c r="E130" s="3"/>
      <c r="F130" s="31"/>
      <c r="G130" s="3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6"/>
      <c r="Y130" s="7"/>
      <c r="Z130" s="7"/>
    </row>
    <row r="131" spans="1:26" ht="24.75" customHeight="1" x14ac:dyDescent="0.2">
      <c r="A131" s="33"/>
      <c r="B131" s="33"/>
      <c r="C131" s="36"/>
      <c r="D131" s="3"/>
      <c r="E131" s="3"/>
      <c r="F131" s="31"/>
      <c r="G131" s="3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6"/>
      <c r="Y131" s="7"/>
      <c r="Z131" s="7"/>
    </row>
    <row r="132" spans="1:26" ht="24.75" customHeight="1" x14ac:dyDescent="0.2">
      <c r="A132" s="33"/>
      <c r="B132" s="33"/>
      <c r="C132" s="36"/>
      <c r="D132" s="3"/>
      <c r="E132" s="3"/>
      <c r="F132" s="31"/>
      <c r="G132" s="3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6"/>
      <c r="Y132" s="7"/>
      <c r="Z132" s="7"/>
    </row>
    <row r="133" spans="1:26" ht="24.75" customHeight="1" x14ac:dyDescent="0.2">
      <c r="A133" s="33"/>
      <c r="B133" s="33"/>
      <c r="C133" s="36"/>
      <c r="D133" s="3"/>
      <c r="E133" s="3"/>
      <c r="F133" s="31"/>
      <c r="G133" s="3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6"/>
      <c r="Y133" s="7"/>
      <c r="Z133" s="7"/>
    </row>
    <row r="134" spans="1:26" ht="24.75" customHeight="1" x14ac:dyDescent="0.2">
      <c r="A134" s="33"/>
      <c r="B134" s="33"/>
      <c r="C134" s="36"/>
      <c r="D134" s="3"/>
      <c r="E134" s="3"/>
      <c r="F134" s="31"/>
      <c r="G134" s="3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6"/>
      <c r="Y134" s="7"/>
      <c r="Z134" s="7"/>
    </row>
    <row r="135" spans="1:26" ht="24.75" customHeight="1" x14ac:dyDescent="0.2">
      <c r="A135" s="33"/>
      <c r="B135" s="33"/>
      <c r="C135" s="36"/>
      <c r="D135" s="3"/>
      <c r="E135" s="3"/>
      <c r="F135" s="31"/>
      <c r="G135" s="3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6"/>
      <c r="Y135" s="7"/>
      <c r="Z135" s="7"/>
    </row>
    <row r="136" spans="1:26" ht="24.75" customHeight="1" x14ac:dyDescent="0.2">
      <c r="A136" s="33"/>
      <c r="B136" s="33"/>
      <c r="C136" s="36"/>
      <c r="D136" s="3"/>
      <c r="E136" s="3"/>
      <c r="F136" s="31"/>
      <c r="G136" s="3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6"/>
      <c r="Y136" s="7"/>
      <c r="Z136" s="7"/>
    </row>
    <row r="137" spans="1:26" ht="24.75" customHeight="1" x14ac:dyDescent="0.2">
      <c r="A137" s="33"/>
      <c r="B137" s="33"/>
      <c r="C137" s="36"/>
      <c r="D137" s="3"/>
      <c r="E137" s="3"/>
      <c r="F137" s="31"/>
      <c r="G137" s="3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6"/>
      <c r="Y137" s="7"/>
      <c r="Z137" s="7"/>
    </row>
    <row r="138" spans="1:26" ht="24.75" customHeight="1" x14ac:dyDescent="0.2">
      <c r="A138" s="33"/>
      <c r="B138" s="33"/>
      <c r="C138" s="36"/>
      <c r="D138" s="3"/>
      <c r="E138" s="3"/>
      <c r="F138" s="31"/>
      <c r="G138" s="3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6"/>
      <c r="Y138" s="7"/>
      <c r="Z138" s="7"/>
    </row>
    <row r="139" spans="1:26" ht="24.75" customHeight="1" x14ac:dyDescent="0.2">
      <c r="A139" s="33"/>
      <c r="B139" s="33"/>
      <c r="C139" s="36"/>
      <c r="D139" s="3"/>
      <c r="E139" s="3"/>
      <c r="F139" s="31"/>
      <c r="G139" s="3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6"/>
      <c r="Y139" s="7"/>
      <c r="Z139" s="7"/>
    </row>
    <row r="140" spans="1:26" ht="24.75" customHeight="1" x14ac:dyDescent="0.2">
      <c r="A140" s="33"/>
      <c r="B140" s="33"/>
      <c r="C140" s="36"/>
      <c r="D140" s="3"/>
      <c r="E140" s="3"/>
      <c r="F140" s="31"/>
      <c r="G140" s="3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6"/>
      <c r="Y140" s="7"/>
      <c r="Z140" s="7"/>
    </row>
    <row r="141" spans="1:26" ht="24.75" customHeight="1" x14ac:dyDescent="0.2">
      <c r="A141" s="33"/>
      <c r="B141" s="33"/>
      <c r="C141" s="36"/>
      <c r="D141" s="3"/>
      <c r="E141" s="3"/>
      <c r="F141" s="31"/>
      <c r="G141" s="3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6"/>
      <c r="Y141" s="7"/>
      <c r="Z141" s="7"/>
    </row>
    <row r="142" spans="1:26" ht="24.75" customHeight="1" x14ac:dyDescent="0.2">
      <c r="A142" s="33"/>
      <c r="B142" s="33"/>
      <c r="C142" s="36"/>
      <c r="D142" s="3"/>
      <c r="E142" s="3"/>
      <c r="F142" s="31"/>
      <c r="G142" s="3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6"/>
      <c r="Y142" s="7"/>
      <c r="Z142" s="7"/>
    </row>
    <row r="143" spans="1:26" ht="24.75" customHeight="1" x14ac:dyDescent="0.2">
      <c r="A143" s="33"/>
      <c r="B143" s="33"/>
      <c r="C143" s="36"/>
      <c r="D143" s="3"/>
      <c r="E143" s="3"/>
      <c r="F143" s="31"/>
      <c r="G143" s="3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6"/>
      <c r="Y143" s="7"/>
      <c r="Z143" s="7"/>
    </row>
    <row r="144" spans="1:26" ht="24.75" customHeight="1" x14ac:dyDescent="0.2">
      <c r="A144" s="33"/>
      <c r="B144" s="33"/>
      <c r="C144" s="36"/>
      <c r="D144" s="3"/>
      <c r="E144" s="3"/>
      <c r="F144" s="31"/>
      <c r="G144" s="3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6"/>
      <c r="Y144" s="7"/>
      <c r="Z144" s="7"/>
    </row>
    <row r="145" spans="1:26" ht="24.75" customHeight="1" x14ac:dyDescent="0.2">
      <c r="A145" s="33"/>
      <c r="B145" s="33"/>
      <c r="C145" s="36"/>
      <c r="D145" s="3"/>
      <c r="E145" s="3"/>
      <c r="F145" s="31"/>
      <c r="G145" s="3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6"/>
      <c r="Y145" s="7"/>
      <c r="Z145" s="7"/>
    </row>
    <row r="146" spans="1:26" ht="24.75" customHeight="1" x14ac:dyDescent="0.2">
      <c r="A146" s="33"/>
      <c r="B146" s="33"/>
      <c r="C146" s="36"/>
      <c r="D146" s="3"/>
      <c r="E146" s="3"/>
      <c r="F146" s="31"/>
      <c r="G146" s="3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6"/>
      <c r="Y146" s="7"/>
      <c r="Z146" s="7"/>
    </row>
    <row r="147" spans="1:26" ht="24.75" customHeight="1" x14ac:dyDescent="0.2">
      <c r="A147" s="33"/>
      <c r="B147" s="33"/>
      <c r="C147" s="36"/>
      <c r="D147" s="3"/>
      <c r="E147" s="3"/>
      <c r="F147" s="31"/>
      <c r="G147" s="3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6"/>
      <c r="Y147" s="7"/>
      <c r="Z147" s="7"/>
    </row>
    <row r="148" spans="1:26" ht="24.75" customHeight="1" x14ac:dyDescent="0.2">
      <c r="A148" s="33"/>
      <c r="B148" s="33"/>
      <c r="C148" s="36"/>
      <c r="D148" s="3"/>
      <c r="E148" s="3"/>
      <c r="F148" s="31"/>
      <c r="G148" s="3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6"/>
      <c r="Y148" s="7"/>
      <c r="Z148" s="7"/>
    </row>
    <row r="149" spans="1:26" ht="24.75" customHeight="1" x14ac:dyDescent="0.2">
      <c r="A149" s="33"/>
      <c r="B149" s="33"/>
      <c r="C149" s="36"/>
      <c r="D149" s="3"/>
      <c r="E149" s="3"/>
      <c r="F149" s="31"/>
      <c r="G149" s="3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6"/>
      <c r="Y149" s="7"/>
      <c r="Z149" s="7"/>
    </row>
    <row r="150" spans="1:26" ht="24.75" customHeight="1" x14ac:dyDescent="0.2">
      <c r="A150" s="33"/>
      <c r="B150" s="33"/>
      <c r="C150" s="36"/>
      <c r="D150" s="3"/>
      <c r="E150" s="3"/>
      <c r="F150" s="31"/>
      <c r="G150" s="3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6"/>
      <c r="Y150" s="7"/>
      <c r="Z150" s="7"/>
    </row>
    <row r="151" spans="1:26" ht="24.75" customHeight="1" x14ac:dyDescent="0.2">
      <c r="A151" s="33"/>
      <c r="B151" s="33"/>
      <c r="C151" s="36"/>
      <c r="D151" s="3"/>
      <c r="E151" s="3"/>
      <c r="F151" s="31"/>
      <c r="G151" s="3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6"/>
      <c r="Y151" s="7"/>
      <c r="Z151" s="7"/>
    </row>
    <row r="152" spans="1:26" ht="24.75" customHeight="1" x14ac:dyDescent="0.2">
      <c r="A152" s="33"/>
      <c r="B152" s="33"/>
      <c r="C152" s="36"/>
      <c r="D152" s="3"/>
      <c r="E152" s="3"/>
      <c r="F152" s="31"/>
      <c r="G152" s="3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6"/>
      <c r="Y152" s="7"/>
      <c r="Z152" s="7"/>
    </row>
    <row r="153" spans="1:26" ht="24.75" customHeight="1" x14ac:dyDescent="0.2">
      <c r="A153" s="33"/>
      <c r="B153" s="33"/>
      <c r="C153" s="36"/>
      <c r="D153" s="3"/>
      <c r="E153" s="3"/>
      <c r="F153" s="31"/>
      <c r="G153" s="3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6"/>
      <c r="Y153" s="7"/>
      <c r="Z153" s="7"/>
    </row>
    <row r="154" spans="1:26" ht="24.75" customHeight="1" x14ac:dyDescent="0.2">
      <c r="A154" s="33"/>
      <c r="B154" s="33"/>
      <c r="C154" s="36"/>
      <c r="D154" s="3"/>
      <c r="E154" s="3"/>
      <c r="F154" s="31"/>
      <c r="G154" s="3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6"/>
      <c r="Y154" s="7"/>
      <c r="Z154" s="7"/>
    </row>
    <row r="155" spans="1:26" ht="24.75" customHeight="1" x14ac:dyDescent="0.2">
      <c r="A155" s="33"/>
      <c r="B155" s="33"/>
      <c r="C155" s="36"/>
      <c r="D155" s="3"/>
      <c r="E155" s="3"/>
      <c r="F155" s="31"/>
      <c r="G155" s="3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6"/>
      <c r="Y155" s="7"/>
      <c r="Z155" s="7"/>
    </row>
    <row r="156" spans="1:26" ht="24.75" customHeight="1" x14ac:dyDescent="0.2">
      <c r="A156" s="33"/>
      <c r="B156" s="33"/>
      <c r="C156" s="36"/>
      <c r="D156" s="3"/>
      <c r="E156" s="3"/>
      <c r="F156" s="31"/>
      <c r="G156" s="3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6"/>
      <c r="Y156" s="7"/>
      <c r="Z156" s="7"/>
    </row>
    <row r="157" spans="1:26" ht="24.75" customHeight="1" x14ac:dyDescent="0.2">
      <c r="A157" s="33"/>
      <c r="B157" s="33"/>
      <c r="C157" s="36"/>
      <c r="D157" s="3"/>
      <c r="E157" s="3"/>
      <c r="F157" s="31"/>
      <c r="G157" s="3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6"/>
      <c r="Y157" s="7"/>
      <c r="Z157" s="7"/>
    </row>
    <row r="158" spans="1:26" ht="24.75" customHeight="1" x14ac:dyDescent="0.2">
      <c r="A158" s="33"/>
      <c r="B158" s="33"/>
      <c r="C158" s="36"/>
      <c r="D158" s="3"/>
      <c r="E158" s="3"/>
      <c r="F158" s="31"/>
      <c r="G158" s="3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6"/>
      <c r="Y158" s="7"/>
      <c r="Z158" s="7"/>
    </row>
    <row r="159" spans="1:26" ht="24.75" customHeight="1" x14ac:dyDescent="0.2">
      <c r="A159" s="33"/>
      <c r="B159" s="33"/>
      <c r="C159" s="36"/>
      <c r="D159" s="3"/>
      <c r="E159" s="3"/>
      <c r="F159" s="31"/>
      <c r="G159" s="3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6"/>
      <c r="Y159" s="7"/>
      <c r="Z159" s="7"/>
    </row>
    <row r="160" spans="1:26" ht="24.75" customHeight="1" x14ac:dyDescent="0.2">
      <c r="A160" s="33"/>
      <c r="B160" s="33"/>
      <c r="C160" s="36"/>
      <c r="D160" s="3"/>
      <c r="E160" s="3"/>
      <c r="F160" s="31"/>
      <c r="G160" s="3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6"/>
      <c r="Y160" s="7"/>
      <c r="Z160" s="7"/>
    </row>
    <row r="161" spans="1:26" ht="24.75" customHeight="1" x14ac:dyDescent="0.2">
      <c r="A161" s="33"/>
      <c r="B161" s="33"/>
      <c r="C161" s="36"/>
      <c r="D161" s="3"/>
      <c r="E161" s="3"/>
      <c r="F161" s="31"/>
      <c r="G161" s="3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6"/>
      <c r="Y161" s="7"/>
      <c r="Z161" s="7"/>
    </row>
    <row r="162" spans="1:26" ht="24.75" customHeight="1" x14ac:dyDescent="0.2">
      <c r="A162" s="33"/>
      <c r="B162" s="33"/>
      <c r="C162" s="36"/>
      <c r="D162" s="3"/>
      <c r="E162" s="3"/>
      <c r="F162" s="31"/>
      <c r="G162" s="3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6"/>
      <c r="Y162" s="7"/>
      <c r="Z162" s="7"/>
    </row>
    <row r="163" spans="1:26" ht="24.75" customHeight="1" x14ac:dyDescent="0.2">
      <c r="A163" s="33"/>
      <c r="B163" s="33"/>
      <c r="C163" s="36"/>
      <c r="D163" s="3"/>
      <c r="E163" s="3"/>
      <c r="F163" s="31"/>
      <c r="G163" s="3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6"/>
      <c r="Y163" s="7"/>
      <c r="Z163" s="7"/>
    </row>
    <row r="164" spans="1:26" ht="24.75" customHeight="1" x14ac:dyDescent="0.2">
      <c r="A164" s="33"/>
      <c r="B164" s="33"/>
      <c r="C164" s="36"/>
      <c r="D164" s="3"/>
      <c r="E164" s="3"/>
      <c r="F164" s="31"/>
      <c r="G164" s="3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6"/>
      <c r="Y164" s="7"/>
      <c r="Z164" s="7"/>
    </row>
    <row r="165" spans="1:26" ht="24.75" customHeight="1" x14ac:dyDescent="0.2">
      <c r="A165" s="33"/>
      <c r="B165" s="33"/>
      <c r="C165" s="36"/>
      <c r="D165" s="3"/>
      <c r="E165" s="3"/>
      <c r="F165" s="31"/>
      <c r="G165" s="3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6"/>
      <c r="Y165" s="7"/>
      <c r="Z165" s="7"/>
    </row>
    <row r="166" spans="1:26" ht="24.75" customHeight="1" x14ac:dyDescent="0.2">
      <c r="A166" s="33"/>
      <c r="B166" s="33"/>
      <c r="C166" s="36"/>
      <c r="D166" s="3"/>
      <c r="E166" s="3"/>
      <c r="F166" s="31"/>
      <c r="G166" s="3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6"/>
      <c r="Y166" s="7"/>
      <c r="Z166" s="7"/>
    </row>
    <row r="167" spans="1:26" ht="24.75" customHeight="1" x14ac:dyDescent="0.2">
      <c r="A167" s="33"/>
      <c r="B167" s="33"/>
      <c r="C167" s="36"/>
      <c r="D167" s="3"/>
      <c r="E167" s="3"/>
      <c r="F167" s="31"/>
      <c r="G167" s="3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6"/>
      <c r="Y167" s="7"/>
      <c r="Z167" s="7"/>
    </row>
    <row r="168" spans="1:26" ht="24.75" customHeight="1" x14ac:dyDescent="0.2">
      <c r="A168" s="33"/>
      <c r="B168" s="33"/>
      <c r="C168" s="36"/>
      <c r="D168" s="3"/>
      <c r="E168" s="3"/>
      <c r="F168" s="31"/>
      <c r="G168" s="3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6"/>
      <c r="Y168" s="7"/>
      <c r="Z168" s="7"/>
    </row>
    <row r="169" spans="1:26" ht="24.75" customHeight="1" x14ac:dyDescent="0.2">
      <c r="A169" s="33"/>
      <c r="B169" s="33"/>
      <c r="C169" s="36"/>
      <c r="D169" s="3"/>
      <c r="E169" s="3"/>
      <c r="F169" s="31"/>
      <c r="G169" s="3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6"/>
      <c r="Y169" s="7"/>
      <c r="Z169" s="7"/>
    </row>
    <row r="170" spans="1:26" ht="24.75" customHeight="1" x14ac:dyDescent="0.2">
      <c r="A170" s="33"/>
      <c r="B170" s="33"/>
      <c r="C170" s="36"/>
      <c r="D170" s="3"/>
      <c r="E170" s="3"/>
      <c r="F170" s="31"/>
      <c r="G170" s="3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6"/>
      <c r="Y170" s="7"/>
      <c r="Z170" s="7"/>
    </row>
    <row r="171" spans="1:26" ht="24.75" customHeight="1" x14ac:dyDescent="0.2">
      <c r="A171" s="33"/>
      <c r="B171" s="33"/>
      <c r="C171" s="36"/>
      <c r="D171" s="3"/>
      <c r="E171" s="3"/>
      <c r="F171" s="31"/>
      <c r="G171" s="3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6"/>
      <c r="Y171" s="7"/>
      <c r="Z171" s="7"/>
    </row>
    <row r="172" spans="1:26" ht="24.75" customHeight="1" x14ac:dyDescent="0.2">
      <c r="A172" s="33"/>
      <c r="B172" s="33"/>
      <c r="C172" s="36"/>
      <c r="D172" s="3"/>
      <c r="E172" s="3"/>
      <c r="F172" s="31"/>
      <c r="G172" s="3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6"/>
      <c r="Y172" s="7"/>
      <c r="Z172" s="7"/>
    </row>
    <row r="173" spans="1:26" ht="24.75" customHeight="1" x14ac:dyDescent="0.2">
      <c r="A173" s="33"/>
      <c r="B173" s="33"/>
      <c r="C173" s="36"/>
      <c r="D173" s="3"/>
      <c r="E173" s="3"/>
      <c r="F173" s="31"/>
      <c r="G173" s="3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6"/>
      <c r="Y173" s="7"/>
      <c r="Z173" s="7"/>
    </row>
    <row r="174" spans="1:26" ht="24.75" customHeight="1" x14ac:dyDescent="0.2">
      <c r="A174" s="33"/>
      <c r="B174" s="33"/>
      <c r="C174" s="36"/>
      <c r="D174" s="3"/>
      <c r="E174" s="3"/>
      <c r="F174" s="31"/>
      <c r="G174" s="3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6"/>
      <c r="Y174" s="7"/>
      <c r="Z174" s="7"/>
    </row>
    <row r="175" spans="1:26" ht="24.75" customHeight="1" x14ac:dyDescent="0.2">
      <c r="A175" s="33"/>
      <c r="B175" s="33"/>
      <c r="C175" s="36"/>
      <c r="D175" s="3"/>
      <c r="E175" s="3"/>
      <c r="F175" s="31"/>
      <c r="G175" s="3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6"/>
      <c r="Y175" s="7"/>
      <c r="Z175" s="7"/>
    </row>
    <row r="176" spans="1:26" ht="24.75" customHeight="1" x14ac:dyDescent="0.2">
      <c r="A176" s="33"/>
      <c r="B176" s="33"/>
      <c r="C176" s="36"/>
      <c r="D176" s="3"/>
      <c r="E176" s="3"/>
      <c r="F176" s="31"/>
      <c r="G176" s="3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6"/>
      <c r="Y176" s="7"/>
      <c r="Z176" s="7"/>
    </row>
    <row r="177" spans="1:26" ht="24.75" customHeight="1" x14ac:dyDescent="0.2">
      <c r="A177" s="33"/>
      <c r="B177" s="33"/>
      <c r="C177" s="36"/>
      <c r="D177" s="3"/>
      <c r="E177" s="3"/>
      <c r="F177" s="31"/>
      <c r="G177" s="3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6"/>
      <c r="Y177" s="7"/>
      <c r="Z177" s="7"/>
    </row>
    <row r="178" spans="1:26" ht="24.75" customHeight="1" x14ac:dyDescent="0.2">
      <c r="A178" s="33"/>
      <c r="B178" s="33"/>
      <c r="C178" s="36"/>
      <c r="D178" s="3"/>
      <c r="E178" s="3"/>
      <c r="F178" s="31"/>
      <c r="G178" s="3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6"/>
      <c r="Y178" s="7"/>
      <c r="Z178" s="7"/>
    </row>
    <row r="179" spans="1:26" ht="24.75" customHeight="1" x14ac:dyDescent="0.2">
      <c r="A179" s="33"/>
      <c r="B179" s="33"/>
      <c r="C179" s="36"/>
      <c r="D179" s="3"/>
      <c r="E179" s="3"/>
      <c r="F179" s="31"/>
      <c r="G179" s="3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6"/>
      <c r="Y179" s="7"/>
      <c r="Z179" s="7"/>
    </row>
    <row r="180" spans="1:26" ht="24.75" customHeight="1" x14ac:dyDescent="0.2">
      <c r="A180" s="33"/>
      <c r="B180" s="33"/>
      <c r="C180" s="36"/>
      <c r="D180" s="3"/>
      <c r="E180" s="3"/>
      <c r="F180" s="31"/>
      <c r="G180" s="3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6"/>
      <c r="Y180" s="7"/>
      <c r="Z180" s="7"/>
    </row>
    <row r="181" spans="1:26" ht="24.75" customHeight="1" x14ac:dyDescent="0.2">
      <c r="A181" s="33"/>
      <c r="B181" s="33"/>
      <c r="C181" s="36"/>
      <c r="D181" s="3"/>
      <c r="E181" s="3"/>
      <c r="F181" s="31"/>
      <c r="G181" s="3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6"/>
      <c r="Y181" s="7"/>
      <c r="Z181" s="7"/>
    </row>
    <row r="182" spans="1:26" ht="24.75" customHeight="1" x14ac:dyDescent="0.2">
      <c r="A182" s="33"/>
      <c r="B182" s="33"/>
      <c r="C182" s="36"/>
      <c r="D182" s="3"/>
      <c r="E182" s="3"/>
      <c r="F182" s="31"/>
      <c r="G182" s="3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6"/>
      <c r="Y182" s="7"/>
      <c r="Z182" s="7"/>
    </row>
    <row r="183" spans="1:26" ht="24.75" customHeight="1" x14ac:dyDescent="0.2">
      <c r="A183" s="33"/>
      <c r="B183" s="33"/>
      <c r="C183" s="36"/>
      <c r="D183" s="3"/>
      <c r="E183" s="3"/>
      <c r="F183" s="31"/>
      <c r="G183" s="3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6"/>
      <c r="Y183" s="7"/>
      <c r="Z183" s="7"/>
    </row>
    <row r="184" spans="1:26" ht="24.75" customHeight="1" x14ac:dyDescent="0.2">
      <c r="A184" s="33"/>
      <c r="B184" s="33"/>
      <c r="C184" s="36"/>
      <c r="D184" s="3"/>
      <c r="E184" s="3"/>
      <c r="F184" s="31"/>
      <c r="G184" s="3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6"/>
      <c r="Y184" s="7"/>
      <c r="Z184" s="7"/>
    </row>
    <row r="185" spans="1:26" ht="24.75" customHeight="1" x14ac:dyDescent="0.2">
      <c r="A185" s="33"/>
      <c r="B185" s="33"/>
      <c r="C185" s="36"/>
      <c r="D185" s="3"/>
      <c r="E185" s="3"/>
      <c r="F185" s="31"/>
      <c r="G185" s="3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6"/>
      <c r="Y185" s="7"/>
      <c r="Z185" s="7"/>
    </row>
    <row r="186" spans="1:26" ht="24.75" customHeight="1" x14ac:dyDescent="0.2">
      <c r="A186" s="33"/>
      <c r="B186" s="33"/>
      <c r="C186" s="36"/>
      <c r="D186" s="3"/>
      <c r="E186" s="3"/>
      <c r="F186" s="31"/>
      <c r="G186" s="3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6"/>
      <c r="Y186" s="7"/>
      <c r="Z186" s="7"/>
    </row>
    <row r="187" spans="1:26" ht="24.75" customHeight="1" x14ac:dyDescent="0.2">
      <c r="A187" s="33"/>
      <c r="B187" s="33"/>
      <c r="C187" s="36"/>
      <c r="D187" s="3"/>
      <c r="E187" s="3"/>
      <c r="F187" s="31"/>
      <c r="G187" s="3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6"/>
      <c r="Y187" s="7"/>
      <c r="Z187" s="7"/>
    </row>
    <row r="188" spans="1:26" ht="24.75" customHeight="1" x14ac:dyDescent="0.2">
      <c r="A188" s="33"/>
      <c r="B188" s="33"/>
      <c r="C188" s="36"/>
      <c r="D188" s="3"/>
      <c r="E188" s="3"/>
      <c r="F188" s="31"/>
      <c r="G188" s="3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6"/>
      <c r="Y188" s="7"/>
      <c r="Z188" s="7"/>
    </row>
    <row r="189" spans="1:26" ht="24.75" customHeight="1" x14ac:dyDescent="0.2">
      <c r="A189" s="33"/>
      <c r="B189" s="33"/>
      <c r="C189" s="36"/>
      <c r="D189" s="3"/>
      <c r="E189" s="3"/>
      <c r="F189" s="31"/>
      <c r="G189" s="3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6"/>
      <c r="Y189" s="7"/>
      <c r="Z189" s="7"/>
    </row>
    <row r="190" spans="1:26" ht="24.75" customHeight="1" x14ac:dyDescent="0.2">
      <c r="A190" s="33"/>
      <c r="B190" s="33"/>
      <c r="C190" s="36"/>
      <c r="D190" s="3"/>
      <c r="E190" s="3"/>
      <c r="F190" s="31"/>
      <c r="G190" s="3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6"/>
      <c r="Y190" s="7"/>
      <c r="Z190" s="7"/>
    </row>
    <row r="191" spans="1:26" ht="24.75" customHeight="1" x14ac:dyDescent="0.2">
      <c r="A191" s="33"/>
      <c r="B191" s="33"/>
      <c r="C191" s="36"/>
      <c r="D191" s="3"/>
      <c r="E191" s="3"/>
      <c r="F191" s="31"/>
      <c r="G191" s="3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6"/>
      <c r="Y191" s="7"/>
      <c r="Z191" s="7"/>
    </row>
    <row r="192" spans="1:26" ht="24.75" customHeight="1" x14ac:dyDescent="0.2">
      <c r="A192" s="33"/>
      <c r="B192" s="33"/>
      <c r="C192" s="36"/>
      <c r="D192" s="3"/>
      <c r="E192" s="3"/>
      <c r="F192" s="31"/>
      <c r="G192" s="3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6"/>
      <c r="Y192" s="7"/>
      <c r="Z192" s="7"/>
    </row>
    <row r="193" spans="1:26" ht="24.75" customHeight="1" x14ac:dyDescent="0.2">
      <c r="A193" s="33"/>
      <c r="B193" s="33"/>
      <c r="C193" s="36"/>
      <c r="D193" s="3"/>
      <c r="E193" s="3"/>
      <c r="F193" s="31"/>
      <c r="G193" s="3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6"/>
      <c r="Y193" s="7"/>
      <c r="Z193" s="7"/>
    </row>
    <row r="194" spans="1:26" ht="24.75" customHeight="1" x14ac:dyDescent="0.2">
      <c r="A194" s="33"/>
      <c r="B194" s="33"/>
      <c r="C194" s="36"/>
      <c r="D194" s="3"/>
      <c r="E194" s="3"/>
      <c r="F194" s="31"/>
      <c r="G194" s="3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6"/>
      <c r="Y194" s="7"/>
      <c r="Z194" s="7"/>
    </row>
    <row r="195" spans="1:26" ht="24.75" customHeight="1" x14ac:dyDescent="0.2">
      <c r="A195" s="33"/>
      <c r="B195" s="33"/>
      <c r="C195" s="36"/>
      <c r="D195" s="3"/>
      <c r="E195" s="3"/>
      <c r="F195" s="31"/>
      <c r="G195" s="3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6"/>
      <c r="Y195" s="7"/>
      <c r="Z195" s="7"/>
    </row>
    <row r="196" spans="1:26" ht="24.75" customHeight="1" x14ac:dyDescent="0.2">
      <c r="A196" s="33"/>
      <c r="B196" s="33"/>
      <c r="C196" s="36"/>
      <c r="D196" s="3"/>
      <c r="E196" s="3"/>
      <c r="F196" s="31"/>
      <c r="G196" s="3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6"/>
      <c r="Y196" s="7"/>
      <c r="Z196" s="7"/>
    </row>
    <row r="197" spans="1:26" ht="24.75" customHeight="1" x14ac:dyDescent="0.2">
      <c r="A197" s="33"/>
      <c r="B197" s="33"/>
      <c r="C197" s="36"/>
      <c r="D197" s="3"/>
      <c r="E197" s="3"/>
      <c r="F197" s="31"/>
      <c r="G197" s="3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6"/>
      <c r="Y197" s="7"/>
      <c r="Z197" s="7"/>
    </row>
    <row r="198" spans="1:26" ht="24.75" customHeight="1" x14ac:dyDescent="0.2">
      <c r="A198" s="33"/>
      <c r="B198" s="33"/>
      <c r="C198" s="36"/>
      <c r="D198" s="3"/>
      <c r="E198" s="3"/>
      <c r="F198" s="31"/>
      <c r="G198" s="3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6"/>
      <c r="Y198" s="7"/>
      <c r="Z198" s="7"/>
    </row>
    <row r="199" spans="1:26" ht="24.75" customHeight="1" x14ac:dyDescent="0.2">
      <c r="A199" s="33"/>
      <c r="B199" s="33"/>
      <c r="C199" s="36"/>
      <c r="D199" s="3"/>
      <c r="E199" s="3"/>
      <c r="F199" s="31"/>
      <c r="G199" s="3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6"/>
      <c r="Y199" s="7"/>
      <c r="Z199" s="7"/>
    </row>
    <row r="200" spans="1:26" ht="24.75" customHeight="1" x14ac:dyDescent="0.2">
      <c r="A200" s="33"/>
      <c r="B200" s="33"/>
      <c r="C200" s="36"/>
      <c r="D200" s="3"/>
      <c r="E200" s="3"/>
      <c r="F200" s="31"/>
      <c r="G200" s="3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6"/>
      <c r="Y200" s="7"/>
      <c r="Z200" s="7"/>
    </row>
    <row r="201" spans="1:26" ht="24.75" customHeight="1" x14ac:dyDescent="0.2">
      <c r="A201" s="33"/>
      <c r="B201" s="33"/>
      <c r="C201" s="36"/>
      <c r="D201" s="3"/>
      <c r="E201" s="3"/>
      <c r="F201" s="31"/>
      <c r="G201" s="3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6"/>
      <c r="Y201" s="7"/>
      <c r="Z201" s="7"/>
    </row>
    <row r="202" spans="1:26" ht="24.75" customHeight="1" x14ac:dyDescent="0.2">
      <c r="A202" s="33"/>
      <c r="B202" s="33"/>
      <c r="C202" s="36"/>
      <c r="D202" s="3"/>
      <c r="E202" s="3"/>
      <c r="F202" s="31"/>
      <c r="G202" s="3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6"/>
      <c r="Y202" s="7"/>
      <c r="Z202" s="7"/>
    </row>
    <row r="203" spans="1:26" ht="24.75" customHeight="1" x14ac:dyDescent="0.2">
      <c r="A203" s="33"/>
      <c r="B203" s="33"/>
      <c r="C203" s="36"/>
      <c r="D203" s="3"/>
      <c r="E203" s="3"/>
      <c r="F203" s="31"/>
      <c r="G203" s="3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6"/>
      <c r="Y203" s="7"/>
      <c r="Z203" s="7"/>
    </row>
    <row r="204" spans="1:26" ht="24.75" customHeight="1" x14ac:dyDescent="0.2">
      <c r="A204" s="33"/>
      <c r="B204" s="33"/>
      <c r="C204" s="36"/>
      <c r="D204" s="3"/>
      <c r="E204" s="3"/>
      <c r="F204" s="31"/>
      <c r="G204" s="3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6"/>
      <c r="Y204" s="7"/>
      <c r="Z204" s="7"/>
    </row>
    <row r="205" spans="1:26" ht="24.75" customHeight="1" x14ac:dyDescent="0.2">
      <c r="A205" s="33"/>
      <c r="B205" s="33"/>
      <c r="C205" s="36"/>
      <c r="D205" s="3"/>
      <c r="E205" s="3"/>
      <c r="F205" s="31"/>
      <c r="G205" s="3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6"/>
      <c r="Y205" s="7"/>
      <c r="Z205" s="7"/>
    </row>
    <row r="206" spans="1:26" ht="24.75" customHeight="1" x14ac:dyDescent="0.2">
      <c r="A206" s="33"/>
      <c r="B206" s="33"/>
      <c r="C206" s="36"/>
      <c r="D206" s="3"/>
      <c r="E206" s="3"/>
      <c r="F206" s="31"/>
      <c r="G206" s="3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6"/>
      <c r="Y206" s="7"/>
      <c r="Z206" s="7"/>
    </row>
    <row r="207" spans="1:26" ht="24.75" customHeight="1" x14ac:dyDescent="0.2">
      <c r="A207" s="33"/>
      <c r="B207" s="33"/>
      <c r="C207" s="36"/>
      <c r="D207" s="3"/>
      <c r="E207" s="3"/>
      <c r="F207" s="31"/>
      <c r="G207" s="3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6"/>
      <c r="Y207" s="7"/>
      <c r="Z207" s="7"/>
    </row>
    <row r="208" spans="1:26" ht="24.75" customHeight="1" x14ac:dyDescent="0.2">
      <c r="A208" s="33"/>
      <c r="B208" s="33"/>
      <c r="C208" s="36"/>
      <c r="D208" s="3"/>
      <c r="E208" s="3"/>
      <c r="F208" s="31"/>
      <c r="G208" s="3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6"/>
      <c r="Y208" s="7"/>
      <c r="Z208" s="7"/>
    </row>
    <row r="209" spans="1:26" ht="24.75" customHeight="1" x14ac:dyDescent="0.2">
      <c r="A209" s="33"/>
      <c r="B209" s="33"/>
      <c r="C209" s="36"/>
      <c r="D209" s="3"/>
      <c r="E209" s="3"/>
      <c r="F209" s="31"/>
      <c r="G209" s="3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6"/>
      <c r="Y209" s="7"/>
      <c r="Z209" s="7"/>
    </row>
    <row r="210" spans="1:26" ht="24.75" customHeight="1" x14ac:dyDescent="0.2">
      <c r="A210" s="33"/>
      <c r="B210" s="33"/>
      <c r="C210" s="36"/>
      <c r="D210" s="3"/>
      <c r="E210" s="3"/>
      <c r="F210" s="31"/>
      <c r="G210" s="3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6"/>
      <c r="Y210" s="7"/>
      <c r="Z210" s="7"/>
    </row>
    <row r="211" spans="1:26" ht="24.75" customHeight="1" x14ac:dyDescent="0.2">
      <c r="A211" s="33"/>
      <c r="B211" s="33"/>
      <c r="C211" s="36"/>
      <c r="D211" s="3"/>
      <c r="E211" s="3"/>
      <c r="F211" s="31"/>
      <c r="G211" s="3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6"/>
      <c r="Y211" s="7"/>
      <c r="Z211" s="7"/>
    </row>
    <row r="212" spans="1:26" ht="24.75" customHeight="1" x14ac:dyDescent="0.2">
      <c r="A212" s="33"/>
      <c r="B212" s="33"/>
      <c r="C212" s="36"/>
      <c r="D212" s="3"/>
      <c r="E212" s="3"/>
      <c r="F212" s="31"/>
      <c r="G212" s="3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6"/>
      <c r="Y212" s="7"/>
      <c r="Z212" s="7"/>
    </row>
    <row r="213" spans="1:26" ht="24.75" customHeight="1" x14ac:dyDescent="0.2">
      <c r="A213" s="33"/>
      <c r="B213" s="33"/>
      <c r="C213" s="36"/>
      <c r="D213" s="3"/>
      <c r="E213" s="3"/>
      <c r="F213" s="31"/>
      <c r="G213" s="3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6"/>
      <c r="Y213" s="7"/>
      <c r="Z213" s="7"/>
    </row>
    <row r="214" spans="1:26" ht="24.75" customHeight="1" x14ac:dyDescent="0.2">
      <c r="A214" s="33"/>
      <c r="B214" s="33"/>
      <c r="C214" s="36"/>
      <c r="D214" s="3"/>
      <c r="E214" s="3"/>
      <c r="F214" s="31"/>
      <c r="G214" s="3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6"/>
      <c r="Y214" s="7"/>
      <c r="Z214" s="7"/>
    </row>
    <row r="215" spans="1:26" ht="24.75" customHeight="1" x14ac:dyDescent="0.2">
      <c r="A215" s="33"/>
      <c r="B215" s="33"/>
      <c r="C215" s="36"/>
      <c r="D215" s="3"/>
      <c r="E215" s="3"/>
      <c r="F215" s="31"/>
      <c r="G215" s="3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6"/>
      <c r="Y215" s="7"/>
      <c r="Z215" s="7"/>
    </row>
    <row r="216" spans="1:26" ht="24.75" customHeight="1" x14ac:dyDescent="0.2">
      <c r="A216" s="33"/>
      <c r="B216" s="33"/>
      <c r="C216" s="36"/>
      <c r="D216" s="3"/>
      <c r="E216" s="3"/>
      <c r="F216" s="31"/>
      <c r="G216" s="3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6"/>
      <c r="Y216" s="7"/>
      <c r="Z216" s="7"/>
    </row>
    <row r="217" spans="1:26" ht="24.75" customHeight="1" x14ac:dyDescent="0.2">
      <c r="A217" s="33"/>
      <c r="B217" s="33"/>
      <c r="C217" s="36"/>
      <c r="D217" s="3"/>
      <c r="E217" s="3"/>
      <c r="F217" s="31"/>
      <c r="G217" s="3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6"/>
      <c r="Y217" s="7"/>
      <c r="Z217" s="7"/>
    </row>
    <row r="218" spans="1:26" ht="24.75" customHeight="1" x14ac:dyDescent="0.2">
      <c r="A218" s="33"/>
      <c r="B218" s="33"/>
      <c r="C218" s="36"/>
      <c r="D218" s="3"/>
      <c r="E218" s="3"/>
      <c r="F218" s="31"/>
      <c r="G218" s="3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6"/>
      <c r="Y218" s="7"/>
      <c r="Z218" s="7"/>
    </row>
    <row r="219" spans="1:26" ht="24.75" customHeight="1" x14ac:dyDescent="0.2">
      <c r="A219" s="33"/>
      <c r="B219" s="33"/>
      <c r="C219" s="36"/>
      <c r="D219" s="3"/>
      <c r="E219" s="3"/>
      <c r="F219" s="31"/>
      <c r="G219" s="3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6"/>
      <c r="Y219" s="7"/>
      <c r="Z219" s="7"/>
    </row>
    <row r="220" spans="1:26" ht="24.75" customHeight="1" x14ac:dyDescent="0.2">
      <c r="A220" s="33"/>
      <c r="B220" s="33"/>
      <c r="C220" s="36"/>
      <c r="D220" s="3"/>
      <c r="E220" s="3"/>
      <c r="F220" s="31"/>
      <c r="G220" s="3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6"/>
      <c r="Y220" s="7"/>
      <c r="Z220" s="7"/>
    </row>
    <row r="221" spans="1:26" ht="24.75" customHeight="1" x14ac:dyDescent="0.2">
      <c r="A221" s="33"/>
      <c r="B221" s="33"/>
      <c r="C221" s="36"/>
      <c r="D221" s="3"/>
      <c r="E221" s="3"/>
      <c r="F221" s="31"/>
      <c r="G221" s="3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6"/>
      <c r="Y221" s="7"/>
      <c r="Z221" s="7"/>
    </row>
    <row r="222" spans="1:26" ht="24.75" customHeight="1" x14ac:dyDescent="0.2">
      <c r="A222" s="33"/>
      <c r="B222" s="33"/>
      <c r="C222" s="36"/>
      <c r="D222" s="3"/>
      <c r="E222" s="3"/>
      <c r="F222" s="31"/>
      <c r="G222" s="3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6"/>
      <c r="Y222" s="7"/>
      <c r="Z222" s="7"/>
    </row>
    <row r="223" spans="1:26" ht="24.75" customHeight="1" x14ac:dyDescent="0.2">
      <c r="A223" s="33"/>
      <c r="B223" s="33"/>
      <c r="C223" s="36"/>
      <c r="D223" s="3"/>
      <c r="E223" s="3"/>
      <c r="F223" s="31"/>
      <c r="G223" s="3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6"/>
      <c r="Y223" s="7"/>
      <c r="Z223" s="7"/>
    </row>
    <row r="224" spans="1:26" ht="24.75" customHeight="1" x14ac:dyDescent="0.2">
      <c r="A224" s="33"/>
      <c r="B224" s="33"/>
      <c r="C224" s="36"/>
      <c r="D224" s="3"/>
      <c r="E224" s="3"/>
      <c r="F224" s="31"/>
      <c r="G224" s="3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6"/>
      <c r="Y224" s="7"/>
      <c r="Z224" s="7"/>
    </row>
    <row r="225" spans="1:26" ht="24.75" customHeight="1" x14ac:dyDescent="0.2">
      <c r="A225" s="33"/>
      <c r="B225" s="33"/>
      <c r="C225" s="36"/>
      <c r="D225" s="3"/>
      <c r="E225" s="3"/>
      <c r="F225" s="31"/>
      <c r="G225" s="3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6"/>
      <c r="Y225" s="7"/>
      <c r="Z225" s="7"/>
    </row>
    <row r="226" spans="1:26" ht="24.75" customHeight="1" x14ac:dyDescent="0.2">
      <c r="A226" s="33"/>
      <c r="B226" s="33"/>
      <c r="C226" s="36"/>
      <c r="D226" s="3"/>
      <c r="E226" s="3"/>
      <c r="F226" s="31"/>
      <c r="G226" s="3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6"/>
      <c r="Y226" s="7"/>
      <c r="Z226" s="7"/>
    </row>
    <row r="227" spans="1:26" ht="24.75" customHeight="1" x14ac:dyDescent="0.2">
      <c r="A227" s="33"/>
      <c r="B227" s="33"/>
      <c r="C227" s="36"/>
      <c r="D227" s="3"/>
      <c r="E227" s="3"/>
      <c r="F227" s="31"/>
      <c r="G227" s="3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6"/>
      <c r="Y227" s="7"/>
      <c r="Z227" s="7"/>
    </row>
    <row r="228" spans="1:26" ht="24.75" customHeight="1" x14ac:dyDescent="0.2">
      <c r="A228" s="33"/>
      <c r="B228" s="33"/>
      <c r="C228" s="36"/>
      <c r="D228" s="3"/>
      <c r="E228" s="3"/>
      <c r="F228" s="31"/>
      <c r="G228" s="3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6"/>
      <c r="Y228" s="7"/>
      <c r="Z228" s="7"/>
    </row>
    <row r="229" spans="1:26" ht="24.75" customHeight="1" x14ac:dyDescent="0.2">
      <c r="A229" s="33"/>
      <c r="B229" s="33"/>
      <c r="C229" s="36"/>
      <c r="D229" s="3"/>
      <c r="E229" s="3"/>
      <c r="F229" s="31"/>
      <c r="G229" s="3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6"/>
      <c r="Y229" s="7"/>
      <c r="Z229" s="7"/>
    </row>
    <row r="230" spans="1:26" ht="24.75" customHeight="1" x14ac:dyDescent="0.2">
      <c r="A230" s="33"/>
      <c r="B230" s="33"/>
      <c r="C230" s="36"/>
      <c r="D230" s="3"/>
      <c r="E230" s="3"/>
      <c r="F230" s="31"/>
      <c r="G230" s="3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6"/>
      <c r="Y230" s="7"/>
      <c r="Z230" s="7"/>
    </row>
    <row r="231" spans="1:26" ht="24.75" customHeight="1" x14ac:dyDescent="0.2">
      <c r="A231" s="33"/>
      <c r="B231" s="33"/>
      <c r="C231" s="36"/>
      <c r="D231" s="3"/>
      <c r="E231" s="3"/>
      <c r="F231" s="31"/>
      <c r="G231" s="3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6"/>
      <c r="Y231" s="7"/>
      <c r="Z231" s="7"/>
    </row>
    <row r="232" spans="1:26" ht="24.75" customHeight="1" x14ac:dyDescent="0.2">
      <c r="A232" s="33"/>
      <c r="B232" s="33"/>
      <c r="C232" s="36"/>
      <c r="D232" s="3"/>
      <c r="E232" s="3"/>
      <c r="F232" s="31"/>
      <c r="G232" s="3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6"/>
      <c r="Y232" s="7"/>
      <c r="Z232" s="7"/>
    </row>
    <row r="233" spans="1:26" ht="24.75" customHeight="1" x14ac:dyDescent="0.2">
      <c r="A233" s="33"/>
      <c r="B233" s="33"/>
      <c r="C233" s="36"/>
      <c r="D233" s="3"/>
      <c r="E233" s="3"/>
      <c r="F233" s="31"/>
      <c r="G233" s="3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6"/>
      <c r="Y233" s="7"/>
      <c r="Z233" s="7"/>
    </row>
    <row r="234" spans="1:26" ht="24.75" customHeight="1" x14ac:dyDescent="0.2">
      <c r="A234" s="33"/>
      <c r="B234" s="33"/>
      <c r="C234" s="36"/>
      <c r="D234" s="3"/>
      <c r="E234" s="3"/>
      <c r="F234" s="31"/>
      <c r="G234" s="3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6"/>
      <c r="Y234" s="7"/>
      <c r="Z234" s="7"/>
    </row>
    <row r="235" spans="1:26" ht="24.75" customHeight="1" x14ac:dyDescent="0.2">
      <c r="A235" s="33"/>
      <c r="B235" s="33"/>
      <c r="C235" s="36"/>
      <c r="D235" s="3"/>
      <c r="E235" s="3"/>
      <c r="F235" s="31"/>
      <c r="G235" s="3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6"/>
      <c r="Y235" s="7"/>
      <c r="Z235" s="7"/>
    </row>
    <row r="236" spans="1:26" ht="24.75" customHeight="1" x14ac:dyDescent="0.2">
      <c r="A236" s="33"/>
      <c r="B236" s="33"/>
      <c r="C236" s="36"/>
      <c r="D236" s="3"/>
      <c r="E236" s="3"/>
      <c r="F236" s="31"/>
      <c r="G236" s="3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6"/>
      <c r="Y236" s="7"/>
      <c r="Z236" s="7"/>
    </row>
    <row r="237" spans="1:26" ht="24.75" customHeight="1" x14ac:dyDescent="0.2">
      <c r="A237" s="33"/>
      <c r="B237" s="33"/>
      <c r="C237" s="36"/>
      <c r="D237" s="3"/>
      <c r="E237" s="3"/>
      <c r="F237" s="31"/>
      <c r="G237" s="3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6"/>
      <c r="Y237" s="7"/>
      <c r="Z237" s="7"/>
    </row>
    <row r="238" spans="1:26" ht="24.75" customHeight="1" x14ac:dyDescent="0.2">
      <c r="A238" s="33"/>
      <c r="B238" s="33"/>
      <c r="C238" s="36"/>
      <c r="D238" s="3"/>
      <c r="E238" s="3"/>
      <c r="F238" s="31"/>
      <c r="G238" s="3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6"/>
      <c r="Y238" s="7"/>
      <c r="Z238" s="7"/>
    </row>
    <row r="239" spans="1:26" ht="24.75" customHeight="1" x14ac:dyDescent="0.2">
      <c r="A239" s="33"/>
      <c r="B239" s="33"/>
      <c r="C239" s="36"/>
      <c r="D239" s="3"/>
      <c r="E239" s="3"/>
      <c r="F239" s="31"/>
      <c r="G239" s="3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6"/>
      <c r="Y239" s="7"/>
      <c r="Z239" s="7"/>
    </row>
    <row r="240" spans="1:26" ht="24.75" customHeight="1" x14ac:dyDescent="0.2">
      <c r="A240" s="33"/>
      <c r="B240" s="33"/>
      <c r="C240" s="36"/>
      <c r="D240" s="3"/>
      <c r="E240" s="3"/>
      <c r="F240" s="31"/>
      <c r="G240" s="3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6"/>
      <c r="Y240" s="7"/>
      <c r="Z240" s="7"/>
    </row>
    <row r="241" spans="1:26" ht="24.75" customHeight="1" x14ac:dyDescent="0.2">
      <c r="A241" s="33"/>
      <c r="B241" s="33"/>
      <c r="C241" s="36"/>
      <c r="D241" s="3"/>
      <c r="E241" s="3"/>
      <c r="F241" s="31"/>
      <c r="G241" s="3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6"/>
      <c r="Y241" s="7"/>
      <c r="Z241" s="7"/>
    </row>
    <row r="242" spans="1:26" ht="24.75" customHeight="1" x14ac:dyDescent="0.2">
      <c r="A242" s="33"/>
      <c r="B242" s="33"/>
      <c r="C242" s="36"/>
      <c r="D242" s="3"/>
      <c r="E242" s="3"/>
      <c r="F242" s="31"/>
      <c r="G242" s="3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6"/>
      <c r="Y242" s="7"/>
      <c r="Z242" s="7"/>
    </row>
    <row r="243" spans="1:26" ht="24.75" customHeight="1" x14ac:dyDescent="0.2">
      <c r="A243" s="33"/>
      <c r="B243" s="33"/>
      <c r="C243" s="36"/>
      <c r="D243" s="3"/>
      <c r="E243" s="3"/>
      <c r="F243" s="31"/>
      <c r="G243" s="3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6"/>
      <c r="Y243" s="7"/>
      <c r="Z243" s="7"/>
    </row>
    <row r="244" spans="1:26" ht="24.75" customHeight="1" x14ac:dyDescent="0.2">
      <c r="A244" s="33"/>
      <c r="B244" s="33"/>
      <c r="C244" s="36"/>
      <c r="D244" s="3"/>
      <c r="E244" s="3"/>
      <c r="F244" s="31"/>
      <c r="G244" s="3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6"/>
      <c r="Y244" s="7"/>
      <c r="Z244" s="7"/>
    </row>
    <row r="245" spans="1:26" ht="24.75" customHeight="1" x14ac:dyDescent="0.2">
      <c r="A245" s="33"/>
      <c r="B245" s="33"/>
      <c r="C245" s="36"/>
      <c r="D245" s="3"/>
      <c r="E245" s="3"/>
      <c r="F245" s="31"/>
      <c r="G245" s="3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6"/>
      <c r="Y245" s="7"/>
      <c r="Z245" s="7"/>
    </row>
    <row r="246" spans="1:26" ht="24.75" customHeight="1" x14ac:dyDescent="0.2">
      <c r="A246" s="33"/>
      <c r="B246" s="33"/>
      <c r="C246" s="36"/>
      <c r="D246" s="3"/>
      <c r="E246" s="3"/>
      <c r="F246" s="31"/>
      <c r="G246" s="3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6"/>
      <c r="Y246" s="7"/>
      <c r="Z246" s="7"/>
    </row>
    <row r="247" spans="1:26" ht="24.75" customHeight="1" x14ac:dyDescent="0.2">
      <c r="A247" s="33"/>
      <c r="B247" s="33"/>
      <c r="C247" s="36"/>
      <c r="D247" s="3"/>
      <c r="E247" s="3"/>
      <c r="F247" s="31"/>
      <c r="G247" s="3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6"/>
      <c r="Y247" s="7"/>
      <c r="Z247" s="7"/>
    </row>
    <row r="248" spans="1:26" ht="24.75" customHeight="1" x14ac:dyDescent="0.2">
      <c r="A248" s="33"/>
      <c r="B248" s="33"/>
      <c r="C248" s="36"/>
      <c r="D248" s="3"/>
      <c r="E248" s="3"/>
      <c r="F248" s="31"/>
      <c r="G248" s="3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6"/>
      <c r="Y248" s="7"/>
      <c r="Z248" s="7"/>
    </row>
    <row r="249" spans="1:26" ht="24.75" customHeight="1" x14ac:dyDescent="0.2">
      <c r="A249" s="33"/>
      <c r="B249" s="33"/>
      <c r="C249" s="36"/>
      <c r="D249" s="3"/>
      <c r="E249" s="3"/>
      <c r="F249" s="31"/>
      <c r="G249" s="3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6"/>
      <c r="Y249" s="7"/>
      <c r="Z249" s="7"/>
    </row>
    <row r="250" spans="1:26" ht="24.75" customHeight="1" x14ac:dyDescent="0.2">
      <c r="A250" s="33"/>
      <c r="B250" s="33"/>
      <c r="C250" s="36"/>
      <c r="D250" s="3"/>
      <c r="E250" s="3"/>
      <c r="F250" s="31"/>
      <c r="G250" s="3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6"/>
      <c r="Y250" s="7"/>
      <c r="Z250" s="7"/>
    </row>
    <row r="251" spans="1:26" ht="24.75" customHeight="1" x14ac:dyDescent="0.2">
      <c r="A251" s="33"/>
      <c r="B251" s="33"/>
      <c r="C251" s="36"/>
      <c r="D251" s="3"/>
      <c r="E251" s="3"/>
      <c r="F251" s="31"/>
      <c r="G251" s="3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6"/>
      <c r="Y251" s="7"/>
      <c r="Z251" s="7"/>
    </row>
    <row r="252" spans="1:26" ht="24.75" customHeight="1" x14ac:dyDescent="0.2">
      <c r="A252" s="33"/>
      <c r="B252" s="33"/>
      <c r="C252" s="36"/>
      <c r="D252" s="3"/>
      <c r="E252" s="3"/>
      <c r="F252" s="31"/>
      <c r="G252" s="3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6"/>
      <c r="Y252" s="7"/>
      <c r="Z252" s="7"/>
    </row>
    <row r="253" spans="1:26" ht="24.75" customHeight="1" x14ac:dyDescent="0.2">
      <c r="A253" s="33"/>
      <c r="B253" s="33"/>
      <c r="C253" s="36"/>
      <c r="D253" s="3"/>
      <c r="E253" s="3"/>
      <c r="F253" s="31"/>
      <c r="G253" s="3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6"/>
      <c r="Y253" s="7"/>
      <c r="Z253" s="7"/>
    </row>
    <row r="254" spans="1:26" ht="24.75" customHeight="1" x14ac:dyDescent="0.2">
      <c r="A254" s="33"/>
      <c r="B254" s="33"/>
      <c r="C254" s="36"/>
      <c r="D254" s="3"/>
      <c r="E254" s="3"/>
      <c r="F254" s="31"/>
      <c r="G254" s="3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6"/>
      <c r="Y254" s="7"/>
      <c r="Z254" s="7"/>
    </row>
    <row r="255" spans="1:26" ht="24.75" customHeight="1" x14ac:dyDescent="0.2">
      <c r="A255" s="33"/>
      <c r="B255" s="33"/>
      <c r="C255" s="36"/>
      <c r="D255" s="3"/>
      <c r="E255" s="3"/>
      <c r="F255" s="31"/>
      <c r="G255" s="3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6"/>
      <c r="Y255" s="7"/>
      <c r="Z255" s="7"/>
    </row>
    <row r="256" spans="1:26" ht="24.75" customHeight="1" x14ac:dyDescent="0.2">
      <c r="A256" s="33"/>
      <c r="B256" s="33"/>
      <c r="C256" s="36"/>
      <c r="D256" s="3"/>
      <c r="E256" s="3"/>
      <c r="F256" s="31"/>
      <c r="G256" s="3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6"/>
      <c r="Y256" s="7"/>
      <c r="Z256" s="7"/>
    </row>
    <row r="257" spans="1:26" ht="24.75" customHeight="1" x14ac:dyDescent="0.2">
      <c r="A257" s="33"/>
      <c r="B257" s="33"/>
      <c r="C257" s="36"/>
      <c r="D257" s="3"/>
      <c r="E257" s="3"/>
      <c r="F257" s="31"/>
      <c r="G257" s="3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6"/>
      <c r="Y257" s="7"/>
      <c r="Z257" s="7"/>
    </row>
    <row r="258" spans="1:26" ht="24.75" customHeight="1" x14ac:dyDescent="0.2">
      <c r="A258" s="33"/>
      <c r="B258" s="33"/>
      <c r="C258" s="36"/>
      <c r="D258" s="3"/>
      <c r="E258" s="3"/>
      <c r="F258" s="31"/>
      <c r="G258" s="3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6"/>
      <c r="Y258" s="7"/>
      <c r="Z258" s="7"/>
    </row>
    <row r="259" spans="1:26" ht="24.75" customHeight="1" x14ac:dyDescent="0.2">
      <c r="A259" s="33"/>
      <c r="B259" s="33"/>
      <c r="C259" s="36"/>
      <c r="D259" s="3"/>
      <c r="E259" s="3"/>
      <c r="F259" s="31"/>
      <c r="G259" s="3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6"/>
      <c r="Y259" s="7"/>
      <c r="Z259" s="7"/>
    </row>
    <row r="260" spans="1:26" ht="24.75" customHeight="1" x14ac:dyDescent="0.2">
      <c r="A260" s="33"/>
      <c r="B260" s="33"/>
      <c r="C260" s="36"/>
      <c r="D260" s="3"/>
      <c r="E260" s="3"/>
      <c r="F260" s="31"/>
      <c r="G260" s="3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6"/>
      <c r="Y260" s="7"/>
      <c r="Z260" s="7"/>
    </row>
    <row r="261" spans="1:26" ht="24.75" customHeight="1" x14ac:dyDescent="0.2">
      <c r="A261" s="33"/>
      <c r="B261" s="33"/>
      <c r="C261" s="36"/>
      <c r="D261" s="3"/>
      <c r="E261" s="3"/>
      <c r="F261" s="31"/>
      <c r="G261" s="3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6"/>
      <c r="Y261" s="7"/>
      <c r="Z261" s="7"/>
    </row>
    <row r="262" spans="1:26" ht="24.75" customHeight="1" x14ac:dyDescent="0.2">
      <c r="A262" s="33"/>
      <c r="B262" s="33"/>
      <c r="C262" s="36"/>
      <c r="D262" s="3"/>
      <c r="E262" s="3"/>
      <c r="F262" s="31"/>
      <c r="G262" s="3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6"/>
      <c r="Y262" s="7"/>
      <c r="Z262" s="7"/>
    </row>
    <row r="263" spans="1:26" ht="24.75" customHeight="1" x14ac:dyDescent="0.2">
      <c r="A263" s="33"/>
      <c r="B263" s="33"/>
      <c r="C263" s="36"/>
      <c r="D263" s="3"/>
      <c r="E263" s="3"/>
      <c r="F263" s="31"/>
      <c r="G263" s="3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6"/>
      <c r="Y263" s="7"/>
      <c r="Z263" s="7"/>
    </row>
    <row r="264" spans="1:26" ht="24.75" customHeight="1" x14ac:dyDescent="0.2">
      <c r="A264" s="33"/>
      <c r="B264" s="33"/>
      <c r="C264" s="36"/>
      <c r="D264" s="3"/>
      <c r="E264" s="3"/>
      <c r="F264" s="31"/>
      <c r="G264" s="3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6"/>
      <c r="Y264" s="7"/>
      <c r="Z264" s="7"/>
    </row>
    <row r="265" spans="1:26" ht="24.75" customHeight="1" x14ac:dyDescent="0.2">
      <c r="A265" s="33"/>
      <c r="B265" s="33"/>
      <c r="C265" s="36"/>
      <c r="D265" s="3"/>
      <c r="E265" s="3"/>
      <c r="F265" s="31"/>
      <c r="G265" s="3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6"/>
      <c r="Y265" s="7"/>
      <c r="Z265" s="7"/>
    </row>
    <row r="266" spans="1:26" ht="24.75" customHeight="1" x14ac:dyDescent="0.2">
      <c r="A266" s="33"/>
      <c r="B266" s="33"/>
      <c r="C266" s="36"/>
      <c r="D266" s="3"/>
      <c r="E266" s="3"/>
      <c r="F266" s="31"/>
      <c r="G266" s="3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6"/>
      <c r="Y266" s="7"/>
      <c r="Z266" s="7"/>
    </row>
    <row r="267" spans="1:26" ht="24.75" customHeight="1" x14ac:dyDescent="0.2">
      <c r="A267" s="33"/>
      <c r="B267" s="33"/>
      <c r="C267" s="36"/>
      <c r="D267" s="3"/>
      <c r="E267" s="3"/>
      <c r="F267" s="31"/>
      <c r="G267" s="3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6"/>
      <c r="Y267" s="7"/>
      <c r="Z267" s="7"/>
    </row>
    <row r="268" spans="1:26" ht="24.75" customHeigh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.75" customHeigh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.75" customHeigh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.75" customHeigh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.75" customHeigh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.75" customHeigh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.75" customHeigh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.75" customHeigh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.75" customHeigh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.75" customHeigh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.75" customHeigh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.75" customHeigh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.75" customHeigh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.75" customHeigh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.75" customHeigh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.75" customHeigh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.75" customHeigh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.75" customHeigh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.75" customHeigh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.75" customHeigh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.75" customHeigh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.75" customHeigh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.75" customHeigh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.75" customHeigh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.75" customHeigh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.75" customHeigh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.75" customHeigh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.75" customHeigh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.75" customHeigh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.75" customHeigh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.75" customHeigh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.75" customHeigh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.75" customHeigh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.75" customHeigh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.75" customHeigh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.75" customHeigh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.75" customHeigh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.75" customHeigh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.75" customHeigh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.75" customHeigh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.75" customHeigh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.75" customHeigh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.75" customHeigh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.75" customHeigh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.75" customHeigh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.75" customHeigh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.75" customHeigh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.75" customHeigh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.75" customHeigh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.75" customHeigh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.75" customHeigh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.75" customHeigh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.75" customHeigh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.75" customHeigh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.75" customHeigh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.75" customHeigh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.75" customHeigh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.75" customHeigh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.75" customHeigh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.75" customHeigh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.75" customHeigh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.75" customHeigh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.75" customHeigh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.75" customHeigh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.75" customHeigh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.75" customHeigh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.75" customHeigh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.75" customHeigh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.75" customHeigh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.75" customHeigh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.75" customHeigh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.75" customHeigh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.75" customHeigh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.75" customHeigh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.75" customHeigh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.75" customHeigh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.75" customHeigh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.75" customHeigh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.75" customHeigh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.75" customHeigh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.75" customHeigh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.75" customHeigh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.75" customHeigh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.75" customHeigh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.75" customHeigh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.75" customHeigh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.75" customHeigh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.75" customHeigh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.75" customHeigh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.75" customHeigh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.75" customHeigh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.75" customHeigh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.75" customHeigh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.75" customHeigh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.75" customHeigh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.75" customHeigh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.75" customHeigh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.75" customHeigh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.75" customHeigh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.75" customHeigh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.75" customHeigh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.75" customHeigh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.75" customHeigh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.75" customHeigh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.75" customHeigh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.75" customHeigh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.75" customHeigh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.75" customHeigh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.75" customHeigh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.75" customHeigh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.75" customHeigh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.75" customHeigh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.75" customHeigh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.75" customHeigh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.75" customHeigh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.75" customHeigh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.75" customHeigh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.75" customHeigh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.75" customHeigh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.75" customHeigh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.75" customHeigh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.75" customHeigh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.75" customHeigh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.75" customHeigh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.75" customHeigh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.75" customHeigh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.75" customHeigh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.75" customHeigh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.75" customHeigh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.75" customHeigh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.75" customHeigh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.75" customHeigh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.75" customHeigh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.75" customHeigh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.75" customHeigh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.75" customHeigh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.75" customHeigh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.75" customHeigh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.75" customHeigh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.75" customHeigh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.75" customHeigh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.75" customHeigh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.75" customHeigh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.75" customHeigh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.75" customHeigh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.75" customHeigh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.75" customHeigh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.75" customHeigh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.75" customHeigh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.75" customHeigh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.75" customHeigh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.75" customHeigh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.75" customHeigh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.75" customHeigh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.75" customHeigh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.75" customHeigh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.75" customHeigh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.75" customHeigh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.75" customHeigh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.75" customHeigh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.75" customHeigh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.75" customHeigh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.75" customHeigh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.75" customHeigh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.75" customHeigh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.75" customHeigh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.75" customHeigh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.75" customHeigh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.75" customHeigh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.75" customHeigh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.75" customHeigh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.75" customHeigh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.75" customHeigh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.75" customHeigh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.75" customHeigh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.75" customHeigh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.75" customHeigh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.75" customHeigh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.75" customHeigh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.75" customHeigh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.75" customHeigh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.75" customHeigh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.75" customHeigh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.75" customHeigh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.75" customHeigh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.75" customHeigh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.75" customHeigh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.75" customHeigh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.75" customHeigh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.75" customHeigh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.75" customHeigh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.75" customHeigh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.75" customHeigh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.75" customHeigh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.75" customHeigh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.75" customHeigh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.75" customHeigh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.75" customHeigh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.75" customHeigh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.75" customHeigh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.75" customHeigh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.75" customHeigh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.75" customHeigh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.75" customHeigh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.75" customHeigh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.75" customHeigh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.75" customHeigh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.75" customHeigh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.75" customHeigh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.75" customHeigh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.75" customHeigh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.75" customHeigh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.75" customHeigh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.75" customHeigh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.75" customHeigh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.75" customHeigh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.75" customHeigh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.75" customHeigh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.75" customHeigh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.75" customHeigh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.75" customHeigh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.75" customHeigh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.75" customHeigh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.75" customHeigh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.75" customHeigh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.75" customHeigh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.75" customHeigh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.75" customHeigh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.75" customHeigh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.75" customHeigh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.75" customHeigh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.75" customHeigh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.75" customHeigh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.75" customHeigh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.75" customHeigh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.75" customHeigh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.75" customHeigh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.75" customHeigh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.75" customHeigh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.75" customHeigh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.75" customHeigh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.75" customHeigh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.75" customHeigh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.75" customHeigh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.75" customHeigh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.75" customHeigh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.75" customHeigh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.75" customHeigh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.75" customHeigh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.75" customHeigh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.75" customHeigh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.75" customHeigh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.75" customHeigh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.75" customHeigh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.75" customHeigh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.75" customHeigh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.75" customHeigh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.75" customHeigh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.75" customHeigh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.75" customHeigh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.75" customHeigh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.75" customHeigh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.75" customHeigh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.75" customHeigh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.75" customHeigh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.75" customHeigh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.75" customHeigh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.75" customHeigh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.75" customHeigh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.75" customHeigh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.75" customHeigh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.75" customHeigh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.75" customHeigh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.75" customHeigh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.75" customHeigh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.75" customHeigh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.75" customHeigh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.75" customHeigh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.75" customHeigh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.75" customHeigh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.75" customHeigh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.75" customHeigh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.75" customHeigh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.75" customHeigh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.75" customHeigh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.75" customHeigh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.75" customHeigh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.75" customHeigh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.75" customHeigh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.75" customHeigh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.75" customHeigh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.75" customHeigh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.75" customHeigh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.75" customHeigh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.75" customHeigh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.75" customHeigh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.75" customHeigh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.75" customHeigh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.75" customHeigh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.75" customHeigh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.75" customHeigh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.75" customHeigh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.75" customHeigh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.75" customHeigh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.75" customHeigh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.75" customHeigh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.75" customHeigh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.75" customHeigh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.75" customHeigh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.75" customHeigh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.75" customHeigh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.75" customHeigh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.75" customHeigh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.75" customHeigh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.75" customHeigh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.75" customHeigh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.75" customHeigh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.75" customHeigh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.75" customHeigh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.75" customHeigh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.75" customHeigh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.75" customHeigh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.75" customHeigh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.75" customHeigh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.75" customHeigh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.75" customHeigh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.75" customHeigh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.75" customHeigh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.75" customHeigh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.75" customHeigh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.75" customHeigh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.75" customHeigh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.75" customHeigh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.75" customHeigh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.75" customHeigh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.75" customHeigh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.75" customHeigh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.75" customHeigh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.75" customHeigh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.75" customHeigh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.75" customHeigh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.75" customHeigh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.75" customHeigh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.75" customHeigh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.75" customHeigh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.75" customHeigh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.75" customHeigh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.75" customHeigh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.75" customHeigh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.75" customHeigh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.75" customHeigh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.75" customHeigh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.75" customHeigh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.75" customHeigh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.75" customHeigh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.75" customHeigh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.75" customHeigh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.75" customHeigh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.75" customHeigh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.75" customHeigh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.75" customHeigh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.75" customHeigh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.75" customHeigh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.75" customHeigh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.75" customHeigh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.75" customHeigh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.75" customHeigh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.75" customHeigh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.75" customHeigh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.75" customHeigh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.75" customHeigh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.75" customHeigh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.75" customHeigh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.75" customHeigh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.75" customHeigh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.75" customHeigh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.75" customHeigh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.75" customHeigh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.75" customHeigh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.75" customHeigh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.75" customHeigh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.75" customHeigh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.75" customHeigh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.75" customHeigh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.75" customHeigh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.75" customHeigh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.75" customHeigh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.75" customHeigh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.75" customHeigh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.75" customHeigh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.75" customHeigh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.75" customHeigh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.75" customHeigh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.75" customHeigh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.75" customHeigh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.75" customHeigh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.75" customHeigh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.75" customHeigh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.75" customHeigh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.75" customHeigh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.75" customHeigh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.75" customHeigh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.75" customHeigh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.75" customHeigh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.75" customHeigh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.75" customHeigh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.75" customHeigh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.75" customHeigh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.75" customHeigh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.75" customHeigh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.75" customHeigh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.75" customHeigh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.75" customHeigh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.75" customHeigh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.75" customHeigh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.75" customHeigh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.75" customHeigh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.75" customHeigh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.75" customHeigh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.75" customHeigh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.75" customHeigh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.75" customHeigh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.75" customHeigh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.75" customHeigh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.75" customHeigh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.75" customHeigh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.75" customHeigh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.75" customHeigh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.75" customHeigh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.75" customHeigh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.75" customHeigh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.75" customHeigh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.75" customHeigh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.75" customHeigh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.75" customHeigh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.75" customHeigh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.75" customHeigh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.75" customHeigh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.75" customHeigh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.75" customHeigh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.75" customHeigh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.75" customHeigh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.75" customHeigh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.75" customHeigh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.75" customHeigh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.75" customHeigh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.75" customHeigh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.75" customHeigh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.75" customHeigh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.75" customHeigh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.75" customHeigh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.75" customHeigh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.75" customHeigh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.75" customHeigh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.75" customHeigh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.75" customHeigh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.75" customHeigh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.75" customHeigh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.75" customHeigh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.75" customHeigh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.75" customHeigh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.75" customHeigh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.75" customHeigh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.75" customHeigh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.75" customHeigh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.75" customHeigh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.75" customHeigh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.75" customHeigh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.75" customHeigh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.75" customHeigh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.75" customHeigh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.75" customHeigh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.75" customHeigh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.75" customHeigh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.75" customHeigh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.75" customHeigh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.75" customHeigh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.75" customHeigh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.75" customHeigh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.75" customHeigh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.75" customHeigh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.75" customHeigh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.75" customHeigh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.75" customHeigh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.75" customHeigh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.75" customHeigh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.75" customHeigh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.75" customHeigh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.75" customHeigh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.75" customHeigh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.75" customHeigh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.75" customHeigh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.75" customHeigh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.75" customHeigh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.75" customHeigh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.75" customHeigh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.75" customHeigh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.75" customHeigh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.75" customHeigh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.75" customHeigh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.75" customHeigh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.75" customHeigh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.75" customHeigh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.75" customHeigh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.75" customHeigh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.75" customHeigh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.75" customHeigh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.75" customHeigh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.75" customHeigh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.75" customHeigh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.75" customHeigh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.75" customHeigh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.75" customHeigh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.75" customHeigh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.75" customHeigh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.75" customHeigh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.75" customHeigh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.75" customHeigh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.75" customHeigh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.75" customHeigh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.75" customHeigh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.75" customHeigh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.75" customHeigh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.75" customHeigh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.75" customHeigh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.75" customHeigh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.75" customHeigh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.75" customHeigh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.75" customHeigh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.75" customHeigh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.75" customHeigh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.75" customHeigh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.75" customHeigh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.75" customHeigh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.75" customHeigh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.75" customHeigh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.75" customHeigh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.75" customHeigh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.75" customHeigh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.75" customHeigh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.75" customHeigh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.75" customHeigh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.75" customHeigh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.75" customHeigh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.75" customHeigh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.75" customHeigh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.75" customHeigh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.75" customHeigh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.75" customHeigh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.75" customHeigh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.75" customHeigh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.75" customHeigh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.75" customHeigh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.75" customHeigh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.75" customHeigh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.75" customHeigh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.75" customHeigh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.75" customHeigh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.75" customHeigh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.75" customHeigh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.75" customHeigh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.75" customHeigh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.75" customHeigh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.75" customHeigh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.75" customHeigh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.75" customHeigh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.75" customHeigh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.75" customHeigh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.75" customHeigh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.75" customHeigh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.75" customHeigh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.75" customHeigh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.75" customHeigh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.75" customHeigh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.75" customHeigh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.75" customHeigh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.75" customHeigh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.75" customHeigh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.75" customHeigh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.75" customHeigh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.75" customHeigh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.75" customHeigh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.75" customHeigh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.75" customHeigh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.75" customHeigh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.75" customHeigh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.75" customHeigh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.75" customHeigh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.75" customHeigh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.75" customHeigh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.75" customHeigh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.75" customHeigh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.75" customHeigh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.75" customHeigh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.75" customHeigh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.75" customHeigh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.75" customHeigh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.75" customHeigh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.75" customHeigh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.75" customHeigh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.75" customHeigh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.75" customHeigh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.75" customHeigh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.75" customHeigh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.75" customHeigh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.75" customHeigh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.75" customHeigh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.75" customHeigh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.75" customHeigh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.75" customHeigh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.75" customHeigh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.75" customHeigh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.75" customHeigh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.75" customHeigh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.75" customHeigh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.75" customHeigh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.75" customHeigh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.75" customHeigh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.75" customHeigh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.75" customHeigh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.75" customHeigh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.75" customHeigh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.75" customHeigh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.75" customHeigh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.75" customHeigh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.75" customHeigh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.75" customHeigh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.75" customHeigh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.75" customHeigh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.75" customHeigh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.75" customHeigh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.75" customHeigh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.75" customHeigh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.75" customHeigh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.75" customHeigh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.75" customHeigh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.75" customHeigh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.75" customHeigh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.75" customHeigh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.75" customHeigh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.75" customHeigh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.75" customHeigh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.75" customHeigh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.75" customHeigh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.75" customHeigh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.75" customHeigh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.75" customHeigh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.75" customHeigh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.75" customHeigh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.75" customHeigh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.75" customHeigh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.75" customHeigh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.75" customHeigh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.75" customHeigh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.75" customHeigh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.75" customHeigh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.75" customHeigh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.75" customHeigh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.75" customHeigh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.75" customHeigh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.75" customHeigh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.75" customHeigh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.75" customHeigh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.75" customHeigh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.75" customHeigh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.75" customHeigh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.75" customHeigh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.75" customHeigh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.75" customHeigh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.75" customHeigh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.75" customHeigh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.75" customHeigh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.75" customHeigh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.75" customHeigh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.75" customHeigh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.75" customHeigh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.75" customHeigh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.75" customHeigh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.75" customHeigh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.75" customHeigh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.75" customHeigh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.75" customHeigh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.75" customHeigh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.75" customHeigh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.75" customHeigh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.75" customHeigh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.75" customHeigh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.75" customHeigh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.75" customHeigh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.75" customHeigh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.75" customHeigh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.75" customHeigh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.75" customHeigh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.75" customHeigh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.75" customHeigh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.75" customHeigh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.75" customHeigh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.75" customHeigh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.75" customHeigh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.75" customHeigh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.75" customHeigh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.75" customHeigh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.75" customHeigh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.75" customHeigh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.75" customHeigh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.75" customHeigh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.75" customHeigh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.75" customHeigh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.75" customHeigh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.75" customHeigh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.75" customHeigh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.75" customHeigh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.75" customHeigh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.75" customHeigh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.75" customHeigh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.75" customHeigh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.75" customHeigh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</sheetData>
  <hyperlinks>
    <hyperlink ref="A2" r:id="rId1" xr:uid="{00000000-0004-0000-0000-000000000000}"/>
    <hyperlink ref="A3" r:id="rId2" xr:uid="{00000000-0004-0000-0000-000001000000}"/>
    <hyperlink ref="A4" r:id="rId3" xr:uid="{00000000-0004-0000-0000-000002000000}"/>
    <hyperlink ref="A5" r:id="rId4" xr:uid="{00000000-0004-0000-0000-000003000000}"/>
    <hyperlink ref="A6" r:id="rId5" xr:uid="{00000000-0004-0000-0000-000004000000}"/>
    <hyperlink ref="A7" r:id="rId6" xr:uid="{00000000-0004-0000-0000-000005000000}"/>
    <hyperlink ref="A8" r:id="rId7" xr:uid="{00000000-0004-0000-0000-000006000000}"/>
    <hyperlink ref="A9" r:id="rId8" xr:uid="{00000000-0004-0000-0000-000007000000}"/>
    <hyperlink ref="A10" r:id="rId9" xr:uid="{00000000-0004-0000-0000-000008000000}"/>
    <hyperlink ref="A11" r:id="rId10" xr:uid="{00000000-0004-0000-0000-000009000000}"/>
    <hyperlink ref="A12" r:id="rId11" xr:uid="{00000000-0004-0000-0000-00000A000000}"/>
    <hyperlink ref="A13" r:id="rId12" xr:uid="{00000000-0004-0000-0000-00000B000000}"/>
    <hyperlink ref="A14" r:id="rId13" xr:uid="{00000000-0004-0000-0000-00000C000000}"/>
    <hyperlink ref="A15" r:id="rId14" xr:uid="{00000000-0004-0000-0000-00000D000000}"/>
    <hyperlink ref="A16" r:id="rId15" xr:uid="{00000000-0004-0000-0000-00000E000000}"/>
    <hyperlink ref="A17" r:id="rId16" xr:uid="{00000000-0004-0000-0000-00000F000000}"/>
    <hyperlink ref="A18" r:id="rId17" xr:uid="{00000000-0004-0000-0000-000010000000}"/>
    <hyperlink ref="A19" r:id="rId18" xr:uid="{00000000-0004-0000-0000-000011000000}"/>
    <hyperlink ref="A20" r:id="rId19" xr:uid="{00000000-0004-0000-0000-000012000000}"/>
    <hyperlink ref="A21" r:id="rId20" xr:uid="{00000000-0004-0000-0000-000013000000}"/>
    <hyperlink ref="A22" r:id="rId21" xr:uid="{00000000-0004-0000-0000-000014000000}"/>
    <hyperlink ref="A29" r:id="rId22" xr:uid="{00000000-0004-0000-0000-000015000000}"/>
    <hyperlink ref="A30" r:id="rId23" xr:uid="{00000000-0004-0000-0000-000016000000}"/>
    <hyperlink ref="A31" r:id="rId24" xr:uid="{00000000-0004-0000-0000-000017000000}"/>
    <hyperlink ref="A32" r:id="rId25" xr:uid="{00000000-0004-0000-0000-000018000000}"/>
    <hyperlink ref="A33" r:id="rId26" xr:uid="{00000000-0004-0000-0000-000019000000}"/>
    <hyperlink ref="A34" r:id="rId27" xr:uid="{00000000-0004-0000-0000-00001A000000}"/>
    <hyperlink ref="A35" r:id="rId28" xr:uid="{00000000-0004-0000-0000-00001B000000}"/>
    <hyperlink ref="A36" r:id="rId29" xr:uid="{00000000-0004-0000-0000-00001C000000}"/>
    <hyperlink ref="A37" r:id="rId30" xr:uid="{00000000-0004-0000-0000-00001D000000}"/>
    <hyperlink ref="A38" r:id="rId31" xr:uid="{00000000-0004-0000-0000-00001E000000}"/>
    <hyperlink ref="A39" r:id="rId32" xr:uid="{00000000-0004-0000-0000-00001F000000}"/>
    <hyperlink ref="A40" r:id="rId33" xr:uid="{00000000-0004-0000-0000-000020000000}"/>
    <hyperlink ref="A41" r:id="rId34" xr:uid="{00000000-0004-0000-0000-000021000000}"/>
    <hyperlink ref="A67" r:id="rId35" xr:uid="{00000000-0004-0000-0000-000022000000}"/>
    <hyperlink ref="A70" r:id="rId36" xr:uid="{00000000-0004-0000-0000-000023000000}"/>
    <hyperlink ref="A71" r:id="rId37" xr:uid="{00000000-0004-0000-0000-000024000000}"/>
    <hyperlink ref="A72" r:id="rId38" xr:uid="{00000000-0004-0000-0000-000025000000}"/>
    <hyperlink ref="A73" r:id="rId39" xr:uid="{00000000-0004-0000-0000-000026000000}"/>
    <hyperlink ref="A74" r:id="rId40" xr:uid="{00000000-0004-0000-0000-000027000000}"/>
    <hyperlink ref="A75" r:id="rId41" xr:uid="{00000000-0004-0000-0000-000028000000}"/>
    <hyperlink ref="A76" r:id="rId42" xr:uid="{00000000-0004-0000-0000-000029000000}"/>
    <hyperlink ref="A77" r:id="rId43" xr:uid="{00000000-0004-0000-0000-00002A000000}"/>
    <hyperlink ref="A78" r:id="rId44" xr:uid="{00000000-0004-0000-0000-00002B000000}"/>
    <hyperlink ref="A79" r:id="rId45" xr:uid="{00000000-0004-0000-0000-00002C000000}"/>
    <hyperlink ref="A80" r:id="rId46" xr:uid="{00000000-0004-0000-0000-00002D000000}"/>
    <hyperlink ref="A81" r:id="rId47" xr:uid="{00000000-0004-0000-0000-00002E000000}"/>
    <hyperlink ref="A82" r:id="rId48" xr:uid="{00000000-0004-0000-0000-00002F000000}"/>
    <hyperlink ref="A83" r:id="rId49" xr:uid="{00000000-0004-0000-0000-00003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Carmelina Herrera</cp:lastModifiedBy>
  <dcterms:created xsi:type="dcterms:W3CDTF">2021-02-18T18:46:32Z</dcterms:created>
  <dcterms:modified xsi:type="dcterms:W3CDTF">2021-02-18T18:46:32Z</dcterms:modified>
</cp:coreProperties>
</file>